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xr:revisionPtr revIDLastSave="0" documentId="13_ncr:1_{A79431F1-062D-4200-8B94-A0345284DE1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-4" sheetId="1" r:id="rId1"/>
    <sheet name="5-9" sheetId="2" r:id="rId2"/>
    <sheet name="Сад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8" i="3" l="1"/>
  <c r="F128" i="3"/>
  <c r="E128" i="3"/>
  <c r="D128" i="3"/>
  <c r="C128" i="3"/>
  <c r="G122" i="3"/>
  <c r="F122" i="3"/>
  <c r="E122" i="3"/>
  <c r="D122" i="3"/>
  <c r="C122" i="3"/>
  <c r="G115" i="3"/>
  <c r="F115" i="3"/>
  <c r="E115" i="3"/>
  <c r="D115" i="3"/>
  <c r="C115" i="3"/>
  <c r="G112" i="3"/>
  <c r="F112" i="3"/>
  <c r="E112" i="3"/>
  <c r="D112" i="3"/>
  <c r="G105" i="3"/>
  <c r="F105" i="3"/>
  <c r="E105" i="3"/>
  <c r="D105" i="3"/>
  <c r="C105" i="3"/>
  <c r="C106" i="3" s="1"/>
  <c r="G99" i="3"/>
  <c r="F99" i="3"/>
  <c r="E99" i="3"/>
  <c r="D99" i="3"/>
  <c r="C99" i="3"/>
  <c r="G91" i="3"/>
  <c r="F91" i="3"/>
  <c r="E91" i="3"/>
  <c r="D91" i="3"/>
  <c r="C91" i="3"/>
  <c r="G87" i="3"/>
  <c r="F87" i="3"/>
  <c r="E87" i="3"/>
  <c r="D87" i="3"/>
  <c r="C87" i="3"/>
  <c r="G80" i="3"/>
  <c r="G81" i="3" s="1"/>
  <c r="F80" i="3"/>
  <c r="E80" i="3"/>
  <c r="D80" i="3"/>
  <c r="C80" i="3"/>
  <c r="G74" i="3"/>
  <c r="F74" i="3"/>
  <c r="E74" i="3"/>
  <c r="D74" i="3"/>
  <c r="C74" i="3"/>
  <c r="G68" i="3"/>
  <c r="F68" i="3"/>
  <c r="E68" i="3"/>
  <c r="D68" i="3"/>
  <c r="G65" i="3"/>
  <c r="F65" i="3"/>
  <c r="E65" i="3"/>
  <c r="D65" i="3"/>
  <c r="G58" i="3"/>
  <c r="F58" i="3"/>
  <c r="E58" i="3"/>
  <c r="D58" i="3"/>
  <c r="C58" i="3"/>
  <c r="G53" i="3"/>
  <c r="F53" i="3"/>
  <c r="E53" i="3"/>
  <c r="D53" i="3"/>
  <c r="C53" i="3"/>
  <c r="G46" i="3"/>
  <c r="F46" i="3"/>
  <c r="E46" i="3"/>
  <c r="D46" i="3"/>
  <c r="G41" i="3"/>
  <c r="G59" i="3" s="1"/>
  <c r="F41" i="3"/>
  <c r="E41" i="3"/>
  <c r="D41" i="3"/>
  <c r="C41" i="3"/>
  <c r="G34" i="3"/>
  <c r="F34" i="3"/>
  <c r="E34" i="3"/>
  <c r="D34" i="3"/>
  <c r="C34" i="3"/>
  <c r="G29" i="3"/>
  <c r="F29" i="3"/>
  <c r="E29" i="3"/>
  <c r="D29" i="3"/>
  <c r="C29" i="3"/>
  <c r="G22" i="3"/>
  <c r="F22" i="3"/>
  <c r="E22" i="3"/>
  <c r="D22" i="3"/>
  <c r="C22" i="3"/>
  <c r="H19" i="3"/>
  <c r="G19" i="3"/>
  <c r="F19" i="3"/>
  <c r="E19" i="3"/>
  <c r="D19" i="3"/>
  <c r="D35" i="3" s="1"/>
  <c r="G35" i="3" l="1"/>
  <c r="C35" i="3"/>
  <c r="F59" i="3"/>
  <c r="F81" i="3"/>
  <c r="D59" i="3"/>
  <c r="D106" i="3"/>
  <c r="E35" i="3"/>
  <c r="E59" i="3"/>
  <c r="E106" i="3"/>
  <c r="F35" i="3"/>
  <c r="F106" i="3"/>
  <c r="C129" i="3"/>
  <c r="C59" i="3"/>
  <c r="C81" i="3"/>
  <c r="G106" i="3"/>
  <c r="D129" i="3"/>
  <c r="E129" i="3"/>
  <c r="D81" i="3"/>
  <c r="E81" i="3"/>
  <c r="F129" i="3"/>
  <c r="G129" i="3"/>
  <c r="Q82" i="2" l="1"/>
  <c r="O82" i="2"/>
  <c r="J82" i="2"/>
  <c r="I82" i="2"/>
  <c r="Q81" i="2"/>
  <c r="P81" i="2"/>
  <c r="P82" i="2" s="1"/>
  <c r="O81" i="2"/>
  <c r="N81" i="2"/>
  <c r="N82" i="2" s="1"/>
  <c r="M81" i="2"/>
  <c r="M82" i="2" s="1"/>
  <c r="L81" i="2"/>
  <c r="L82" i="2" s="1"/>
  <c r="K81" i="2"/>
  <c r="K82" i="2" s="1"/>
  <c r="J81" i="2"/>
  <c r="I81" i="2"/>
  <c r="H81" i="2"/>
  <c r="H82" i="2" s="1"/>
  <c r="N75" i="2"/>
  <c r="M75" i="2"/>
  <c r="K75" i="2"/>
  <c r="Q74" i="2"/>
  <c r="Q75" i="2" s="1"/>
  <c r="P74" i="2"/>
  <c r="P75" i="2" s="1"/>
  <c r="O74" i="2"/>
  <c r="O75" i="2" s="1"/>
  <c r="N74" i="2"/>
  <c r="M74" i="2"/>
  <c r="L74" i="2"/>
  <c r="L75" i="2" s="1"/>
  <c r="K74" i="2"/>
  <c r="J74" i="2"/>
  <c r="J75" i="2" s="1"/>
  <c r="I74" i="2"/>
  <c r="I75" i="2" s="1"/>
  <c r="H74" i="2"/>
  <c r="H75" i="2" s="1"/>
  <c r="Q69" i="2"/>
  <c r="K69" i="2"/>
  <c r="J69" i="2"/>
  <c r="I69" i="2"/>
  <c r="G69" i="2"/>
  <c r="Q68" i="2"/>
  <c r="P68" i="2"/>
  <c r="P69" i="2" s="1"/>
  <c r="O68" i="2"/>
  <c r="O69" i="2" s="1"/>
  <c r="N68" i="2"/>
  <c r="N69" i="2" s="1"/>
  <c r="M68" i="2"/>
  <c r="M69" i="2" s="1"/>
  <c r="L68" i="2"/>
  <c r="L69" i="2" s="1"/>
  <c r="K68" i="2"/>
  <c r="J68" i="2"/>
  <c r="I68" i="2"/>
  <c r="H68" i="2"/>
  <c r="H69" i="2" s="1"/>
  <c r="P62" i="2"/>
  <c r="O62" i="2"/>
  <c r="N62" i="2"/>
  <c r="H62" i="2"/>
  <c r="G62" i="2"/>
  <c r="Q61" i="2"/>
  <c r="Q62" i="2" s="1"/>
  <c r="P61" i="2"/>
  <c r="O61" i="2"/>
  <c r="N61" i="2"/>
  <c r="M61" i="2"/>
  <c r="M62" i="2" s="1"/>
  <c r="L61" i="2"/>
  <c r="L62" i="2" s="1"/>
  <c r="K61" i="2"/>
  <c r="K62" i="2" s="1"/>
  <c r="J61" i="2"/>
  <c r="J62" i="2" s="1"/>
  <c r="I61" i="2"/>
  <c r="I62" i="2" s="1"/>
  <c r="H61" i="2"/>
  <c r="Q55" i="2"/>
  <c r="L55" i="2"/>
  <c r="K55" i="2"/>
  <c r="I55" i="2"/>
  <c r="Q54" i="2"/>
  <c r="P54" i="2"/>
  <c r="P55" i="2" s="1"/>
  <c r="O54" i="2"/>
  <c r="O55" i="2" s="1"/>
  <c r="N54" i="2"/>
  <c r="N55" i="2" s="1"/>
  <c r="M54" i="2"/>
  <c r="M55" i="2" s="1"/>
  <c r="L54" i="2"/>
  <c r="K54" i="2"/>
  <c r="J54" i="2"/>
  <c r="J55" i="2" s="1"/>
  <c r="I54" i="2"/>
  <c r="H54" i="2"/>
  <c r="H55" i="2" s="1"/>
  <c r="Q48" i="2"/>
  <c r="P48" i="2"/>
  <c r="O48" i="2"/>
  <c r="I48" i="2"/>
  <c r="H48" i="2"/>
  <c r="G48" i="2"/>
  <c r="Q47" i="2"/>
  <c r="P47" i="2"/>
  <c r="O47" i="2"/>
  <c r="N47" i="2"/>
  <c r="N48" i="2" s="1"/>
  <c r="M47" i="2"/>
  <c r="M48" i="2" s="1"/>
  <c r="L47" i="2"/>
  <c r="L48" i="2" s="1"/>
  <c r="K47" i="2"/>
  <c r="K48" i="2" s="1"/>
  <c r="J47" i="2"/>
  <c r="J48" i="2" s="1"/>
  <c r="I47" i="2"/>
  <c r="H47" i="2"/>
  <c r="N40" i="2"/>
  <c r="M40" i="2"/>
  <c r="L40" i="2"/>
  <c r="G40" i="2"/>
  <c r="Q39" i="2"/>
  <c r="Q40" i="2" s="1"/>
  <c r="P39" i="2"/>
  <c r="P40" i="2" s="1"/>
  <c r="O39" i="2"/>
  <c r="O40" i="2" s="1"/>
  <c r="N39" i="2"/>
  <c r="M39" i="2"/>
  <c r="L39" i="2"/>
  <c r="K39" i="2"/>
  <c r="K40" i="2" s="1"/>
  <c r="J39" i="2"/>
  <c r="J40" i="2" s="1"/>
  <c r="I39" i="2"/>
  <c r="I40" i="2" s="1"/>
  <c r="H39" i="2"/>
  <c r="H40" i="2" s="1"/>
  <c r="Q33" i="2"/>
  <c r="O33" i="2"/>
  <c r="J33" i="2"/>
  <c r="I33" i="2"/>
  <c r="Q32" i="2"/>
  <c r="P32" i="2"/>
  <c r="P33" i="2" s="1"/>
  <c r="O32" i="2"/>
  <c r="N32" i="2"/>
  <c r="N33" i="2" s="1"/>
  <c r="M32" i="2"/>
  <c r="M33" i="2" s="1"/>
  <c r="L32" i="2"/>
  <c r="L33" i="2" s="1"/>
  <c r="K32" i="2"/>
  <c r="K33" i="2" s="1"/>
  <c r="J32" i="2"/>
  <c r="I32" i="2"/>
  <c r="H32" i="2"/>
  <c r="H33" i="2" s="1"/>
  <c r="O26" i="2"/>
  <c r="N26" i="2"/>
  <c r="M26" i="2"/>
  <c r="G26" i="2"/>
  <c r="Q25" i="2"/>
  <c r="Q26" i="2" s="1"/>
  <c r="Q83" i="2" s="1"/>
  <c r="P25" i="2"/>
  <c r="P26" i="2" s="1"/>
  <c r="P83" i="2" s="1"/>
  <c r="O25" i="2"/>
  <c r="N25" i="2"/>
  <c r="M25" i="2"/>
  <c r="L25" i="2"/>
  <c r="L26" i="2" s="1"/>
  <c r="K25" i="2"/>
  <c r="K26" i="2" s="1"/>
  <c r="J25" i="2"/>
  <c r="J26" i="2" s="1"/>
  <c r="I25" i="2"/>
  <c r="I26" i="2" s="1"/>
  <c r="I83" i="2" s="1"/>
  <c r="H25" i="2"/>
  <c r="H26" i="2" s="1"/>
  <c r="H83" i="2" s="1"/>
  <c r="Q18" i="2"/>
  <c r="P18" i="2"/>
  <c r="O18" i="2"/>
  <c r="N18" i="2"/>
  <c r="M18" i="2"/>
  <c r="L18" i="2"/>
  <c r="K18" i="2"/>
  <c r="K83" i="2" s="1"/>
  <c r="J18" i="2"/>
  <c r="J83" i="2" s="1"/>
  <c r="I18" i="2"/>
  <c r="H18" i="2"/>
  <c r="G18" i="2"/>
  <c r="Q17" i="2"/>
  <c r="P17" i="2"/>
  <c r="O17" i="2"/>
  <c r="N17" i="2"/>
  <c r="M17" i="2"/>
  <c r="L17" i="2"/>
  <c r="K17" i="2"/>
  <c r="J17" i="2"/>
  <c r="I17" i="2"/>
  <c r="H17" i="2"/>
  <c r="G89" i="1"/>
  <c r="Q88" i="1"/>
  <c r="Q89" i="1" s="1"/>
  <c r="P88" i="1"/>
  <c r="P89" i="1" s="1"/>
  <c r="O88" i="1"/>
  <c r="O89" i="1" s="1"/>
  <c r="N88" i="1"/>
  <c r="N89" i="1" s="1"/>
  <c r="M88" i="1"/>
  <c r="M89" i="1" s="1"/>
  <c r="L88" i="1"/>
  <c r="L89" i="1" s="1"/>
  <c r="K88" i="1"/>
  <c r="K89" i="1" s="1"/>
  <c r="J88" i="1"/>
  <c r="J89" i="1" s="1"/>
  <c r="I88" i="1"/>
  <c r="I89" i="1" s="1"/>
  <c r="H88" i="1"/>
  <c r="H89" i="1" s="1"/>
  <c r="P81" i="1"/>
  <c r="L81" i="1"/>
  <c r="G81" i="1"/>
  <c r="Q80" i="1"/>
  <c r="Q81" i="1" s="1"/>
  <c r="P80" i="1"/>
  <c r="O80" i="1"/>
  <c r="O81" i="1" s="1"/>
  <c r="N80" i="1"/>
  <c r="N81" i="1" s="1"/>
  <c r="M80" i="1"/>
  <c r="M81" i="1" s="1"/>
  <c r="L80" i="1"/>
  <c r="K80" i="1"/>
  <c r="K81" i="1" s="1"/>
  <c r="J80" i="1"/>
  <c r="J81" i="1" s="1"/>
  <c r="I80" i="1"/>
  <c r="I81" i="1" s="1"/>
  <c r="H80" i="1"/>
  <c r="H81" i="1" s="1"/>
  <c r="Q74" i="1"/>
  <c r="O74" i="1"/>
  <c r="M74" i="1"/>
  <c r="G74" i="1"/>
  <c r="Q73" i="1"/>
  <c r="P73" i="1"/>
  <c r="P74" i="1" s="1"/>
  <c r="O73" i="1"/>
  <c r="N73" i="1"/>
  <c r="N74" i="1" s="1"/>
  <c r="M73" i="1"/>
  <c r="L73" i="1"/>
  <c r="L74" i="1" s="1"/>
  <c r="K73" i="1"/>
  <c r="K74" i="1" s="1"/>
  <c r="J73" i="1"/>
  <c r="J74" i="1" s="1"/>
  <c r="I73" i="1"/>
  <c r="I74" i="1" s="1"/>
  <c r="H73" i="1"/>
  <c r="H74" i="1" s="1"/>
  <c r="G67" i="1"/>
  <c r="Q66" i="1"/>
  <c r="Q67" i="1" s="1"/>
  <c r="P66" i="1"/>
  <c r="P67" i="1" s="1"/>
  <c r="O66" i="1"/>
  <c r="O67" i="1" s="1"/>
  <c r="N66" i="1"/>
  <c r="N67" i="1" s="1"/>
  <c r="M66" i="1"/>
  <c r="M67" i="1" s="1"/>
  <c r="L66" i="1"/>
  <c r="L67" i="1" s="1"/>
  <c r="K66" i="1"/>
  <c r="K67" i="1" s="1"/>
  <c r="J66" i="1"/>
  <c r="J67" i="1" s="1"/>
  <c r="I66" i="1"/>
  <c r="I67" i="1" s="1"/>
  <c r="H66" i="1"/>
  <c r="H67" i="1" s="1"/>
  <c r="O60" i="1"/>
  <c r="G60" i="1"/>
  <c r="Q59" i="1"/>
  <c r="Q60" i="1" s="1"/>
  <c r="P59" i="1"/>
  <c r="P60" i="1" s="1"/>
  <c r="O59" i="1"/>
  <c r="N59" i="1"/>
  <c r="N60" i="1" s="1"/>
  <c r="M59" i="1"/>
  <c r="M60" i="1" s="1"/>
  <c r="L59" i="1"/>
  <c r="L60" i="1" s="1"/>
  <c r="K59" i="1"/>
  <c r="K60" i="1" s="1"/>
  <c r="J59" i="1"/>
  <c r="J60" i="1" s="1"/>
  <c r="I59" i="1"/>
  <c r="I60" i="1" s="1"/>
  <c r="H59" i="1"/>
  <c r="H60" i="1" s="1"/>
  <c r="G51" i="1"/>
  <c r="Q50" i="1"/>
  <c r="Q51" i="1" s="1"/>
  <c r="P50" i="1"/>
  <c r="P51" i="1" s="1"/>
  <c r="O50" i="1"/>
  <c r="O51" i="1" s="1"/>
  <c r="N50" i="1"/>
  <c r="N51" i="1" s="1"/>
  <c r="M50" i="1"/>
  <c r="M51" i="1" s="1"/>
  <c r="L50" i="1"/>
  <c r="L51" i="1" s="1"/>
  <c r="K50" i="1"/>
  <c r="K51" i="1" s="1"/>
  <c r="J50" i="1"/>
  <c r="J51" i="1" s="1"/>
  <c r="I50" i="1"/>
  <c r="I51" i="1" s="1"/>
  <c r="H50" i="1"/>
  <c r="H51" i="1" s="1"/>
  <c r="K41" i="1"/>
  <c r="H41" i="1"/>
  <c r="G41" i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J40" i="1"/>
  <c r="J41" i="1" s="1"/>
  <c r="I40" i="1"/>
  <c r="I41" i="1" s="1"/>
  <c r="H40" i="1"/>
  <c r="H34" i="1"/>
  <c r="G34" i="1"/>
  <c r="Q33" i="1"/>
  <c r="Q34" i="1" s="1"/>
  <c r="P33" i="1"/>
  <c r="P34" i="1" s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K25" i="1"/>
  <c r="G25" i="1"/>
  <c r="Q24" i="1"/>
  <c r="Q25" i="1" s="1"/>
  <c r="P24" i="1"/>
  <c r="P25" i="1" s="1"/>
  <c r="O24" i="1"/>
  <c r="O25" i="1" s="1"/>
  <c r="N24" i="1"/>
  <c r="N25" i="1" s="1"/>
  <c r="M24" i="1"/>
  <c r="M25" i="1" s="1"/>
  <c r="L24" i="1"/>
  <c r="L25" i="1" s="1"/>
  <c r="K24" i="1"/>
  <c r="J24" i="1"/>
  <c r="J25" i="1" s="1"/>
  <c r="I24" i="1"/>
  <c r="I25" i="1" s="1"/>
  <c r="H24" i="1"/>
  <c r="H25" i="1" s="1"/>
  <c r="Q16" i="1"/>
  <c r="P16" i="1"/>
  <c r="O16" i="1"/>
  <c r="N16" i="1"/>
  <c r="M16" i="1"/>
  <c r="L16" i="1"/>
  <c r="K16" i="1"/>
  <c r="J16" i="1"/>
  <c r="I16" i="1"/>
  <c r="H16" i="1"/>
  <c r="G16" i="1"/>
  <c r="Q15" i="1"/>
  <c r="P15" i="1"/>
  <c r="O15" i="1"/>
  <c r="N15" i="1"/>
  <c r="M15" i="1"/>
  <c r="L15" i="1"/>
  <c r="K15" i="1"/>
  <c r="J15" i="1"/>
  <c r="I15" i="1"/>
  <c r="H15" i="1"/>
  <c r="L83" i="2" l="1"/>
  <c r="N83" i="2"/>
  <c r="M83" i="2"/>
  <c r="O83" i="2"/>
  <c r="K90" i="1"/>
  <c r="J90" i="1"/>
  <c r="N90" i="1"/>
  <c r="G90" i="1"/>
  <c r="O90" i="1"/>
  <c r="L90" i="1"/>
  <c r="M90" i="1"/>
  <c r="H90" i="1"/>
  <c r="P90" i="1"/>
  <c r="I90" i="1"/>
  <c r="Q90" i="1"/>
</calcChain>
</file>

<file path=xl/sharedStrings.xml><?xml version="1.0" encoding="utf-8"?>
<sst xmlns="http://schemas.openxmlformats.org/spreadsheetml/2006/main" count="615" uniqueCount="266">
  <si>
    <t>10-дневное меню</t>
  </si>
  <si>
    <t>для обучающихся 1-4 классов МБОУ "Верхнекарбушская ООШ" на 2022/2023 учебный год</t>
  </si>
  <si>
    <t>День</t>
  </si>
  <si>
    <t>№ п/п</t>
  </si>
  <si>
    <t>№ техн. карты</t>
  </si>
  <si>
    <t>Наименование блюда</t>
  </si>
  <si>
    <t>выход (гр.)</t>
  </si>
  <si>
    <t>белки</t>
  </si>
  <si>
    <t>жиры</t>
  </si>
  <si>
    <t>углеводы</t>
  </si>
  <si>
    <t>Ккал</t>
  </si>
  <si>
    <t>Витамины, мг</t>
  </si>
  <si>
    <t>Минеральные вещества,мг</t>
  </si>
  <si>
    <t>В1</t>
  </si>
  <si>
    <t>В2</t>
  </si>
  <si>
    <t>С</t>
  </si>
  <si>
    <t>Са</t>
  </si>
  <si>
    <t>Mg</t>
  </si>
  <si>
    <t>Fe</t>
  </si>
  <si>
    <t>Первый день</t>
  </si>
  <si>
    <t>Завтрак</t>
  </si>
  <si>
    <t xml:space="preserve">Каша молочная  ячневая </t>
  </si>
  <si>
    <t>200</t>
  </si>
  <si>
    <t>Бутерброд с маслом с сыром</t>
  </si>
  <si>
    <t>30/10/15</t>
  </si>
  <si>
    <t xml:space="preserve"> </t>
  </si>
  <si>
    <t>Чай с сахаром</t>
  </si>
  <si>
    <t>пром.</t>
  </si>
  <si>
    <t>Фрукт свежий</t>
  </si>
  <si>
    <t>150</t>
  </si>
  <si>
    <t>Итого:</t>
  </si>
  <si>
    <t>605</t>
  </si>
  <si>
    <t>Итого за день:</t>
  </si>
  <si>
    <t>второй день</t>
  </si>
  <si>
    <t>Гречка отварная</t>
  </si>
  <si>
    <t>180</t>
  </si>
  <si>
    <t>Котлета п/ф</t>
  </si>
  <si>
    <t>90</t>
  </si>
  <si>
    <t>Овощи свежие порционно (помидор)</t>
  </si>
  <si>
    <t>40</t>
  </si>
  <si>
    <t>Кофейный напиток с молоком</t>
  </si>
  <si>
    <t>Соус томатный</t>
  </si>
  <si>
    <t>50</t>
  </si>
  <si>
    <t>Хлеб пшеничный</t>
  </si>
  <si>
    <t>590</t>
  </si>
  <si>
    <t>третий день</t>
  </si>
  <si>
    <t xml:space="preserve">Макароны   с маслом </t>
  </si>
  <si>
    <t>Гуляш из курицы</t>
  </si>
  <si>
    <t>100/50</t>
  </si>
  <si>
    <t>Овощи свежие порционно (огурец)</t>
  </si>
  <si>
    <t>Кондитерское изделие</t>
  </si>
  <si>
    <t>60</t>
  </si>
  <si>
    <t>660</t>
  </si>
  <si>
    <t>четвертый день</t>
  </si>
  <si>
    <t>Жаркое по домашнему</t>
  </si>
  <si>
    <t>Чай с сахаром и лимоном</t>
  </si>
  <si>
    <t>Сок фруктовый</t>
  </si>
  <si>
    <t>655</t>
  </si>
  <si>
    <t>пятый день</t>
  </si>
  <si>
    <t>Рис отварной</t>
  </si>
  <si>
    <t>Котлеты из филе птицы панированные жаренные</t>
  </si>
  <si>
    <t>100</t>
  </si>
  <si>
    <t>Соус сметанный</t>
  </si>
  <si>
    <t>800</t>
  </si>
  <si>
    <t>шестой день</t>
  </si>
  <si>
    <t>Картофельное пюре</t>
  </si>
  <si>
    <t>Рыба припущенная</t>
  </si>
  <si>
    <t>120</t>
  </si>
  <si>
    <t>Соус молочный</t>
  </si>
  <si>
    <t>30</t>
  </si>
  <si>
    <t>785</t>
  </si>
  <si>
    <t>седьмой день</t>
  </si>
  <si>
    <t xml:space="preserve">Каша молочная  рисовая </t>
  </si>
  <si>
    <t>Какао с молоком</t>
  </si>
  <si>
    <t>515</t>
  </si>
  <si>
    <t>восьмой день</t>
  </si>
  <si>
    <t>Омлет</t>
  </si>
  <si>
    <t>Бутерброд  с маслом</t>
  </si>
  <si>
    <t>30/10</t>
  </si>
  <si>
    <t>540</t>
  </si>
  <si>
    <t>девятый день</t>
  </si>
  <si>
    <t>Запеканка творожная со сгущенным молоком</t>
  </si>
  <si>
    <t>150/20</t>
  </si>
  <si>
    <t>560</t>
  </si>
  <si>
    <t>десятый день</t>
  </si>
  <si>
    <t>Плов из курицы (грудка п/ф)</t>
  </si>
  <si>
    <t>530</t>
  </si>
  <si>
    <t>Итого среднее значение за смену</t>
  </si>
  <si>
    <t xml:space="preserve">УТВЕРЖДАЮ        Директор МБОУ "Верхнекарбушская ООШ"                        </t>
  </si>
  <si>
    <t>УТВЕРЖДАЮ                                                            Директор МБОУ "Верхнекарбушская ООШ"                                Д.С. Григорюк</t>
  </si>
  <si>
    <t>для обучающихся 5-9 классов МБОУ "Верхнекарбушская ООШ" на 2022/2023 учебный год</t>
  </si>
  <si>
    <t>Хлеб</t>
  </si>
  <si>
    <t>Каша гречневая рассыпчатая</t>
  </si>
  <si>
    <t>570</t>
  </si>
  <si>
    <t>Каша молочная из овсяных хлопьев</t>
  </si>
  <si>
    <t>500</t>
  </si>
  <si>
    <t>Суп молочный с макаронными изделиями</t>
  </si>
  <si>
    <t>300</t>
  </si>
  <si>
    <t>Бутерброд  с джемом и маслом</t>
  </si>
  <si>
    <t>30/20/5</t>
  </si>
  <si>
    <t>555</t>
  </si>
  <si>
    <t>УТВЕРЖДАЮ</t>
  </si>
  <si>
    <t>Директор МБОУ "Верхнекарбушская ООШ"</t>
  </si>
  <si>
    <t>для воспитанников дошкольной группы МБОУ "Верхнекарбушская ООШ" на 2022/2023 учебный год</t>
  </si>
  <si>
    <t xml:space="preserve">Возрастная категория от 3 до 7 лет </t>
  </si>
  <si>
    <t>Первая неделя</t>
  </si>
  <si>
    <t xml:space="preserve">День 1: Понедельник </t>
  </si>
  <si>
    <t>№ рецептуры, сб (3- 7 л)</t>
  </si>
  <si>
    <t>Масса порции</t>
  </si>
  <si>
    <t>Пищевые вещества (г)</t>
  </si>
  <si>
    <t>Энергетическая ценность ККАЛ</t>
  </si>
  <si>
    <t>Стоимость</t>
  </si>
  <si>
    <t>Белки</t>
  </si>
  <si>
    <t xml:space="preserve">Жиры </t>
  </si>
  <si>
    <t>Углеводы</t>
  </si>
  <si>
    <t>160/2011</t>
  </si>
  <si>
    <t>Каша жидкая молочная манная</t>
  </si>
  <si>
    <t>6,2</t>
  </si>
  <si>
    <t>4,48</t>
  </si>
  <si>
    <t>31,6</t>
  </si>
  <si>
    <t>191,7</t>
  </si>
  <si>
    <t>Пром</t>
  </si>
  <si>
    <t>Бутерброд с маслом</t>
  </si>
  <si>
    <t>1,23</t>
  </si>
  <si>
    <t>1,9</t>
  </si>
  <si>
    <t>17,03</t>
  </si>
  <si>
    <t>98,22</t>
  </si>
  <si>
    <t>385/2011</t>
  </si>
  <si>
    <t>Чай черный байховый с молоком и сахаром</t>
  </si>
  <si>
    <t>2,15</t>
  </si>
  <si>
    <t>0,36</t>
  </si>
  <si>
    <t>18,19</t>
  </si>
  <si>
    <t>84,5</t>
  </si>
  <si>
    <t>Итого за завтрак</t>
  </si>
  <si>
    <t>Второй завтрак</t>
  </si>
  <si>
    <t>Итого за второй завтрак</t>
  </si>
  <si>
    <t>Обед</t>
  </si>
  <si>
    <t>54-11з-2020</t>
  </si>
  <si>
    <t>Салат из моркови и яблок</t>
  </si>
  <si>
    <t>54-2с-2020</t>
  </si>
  <si>
    <t>Борщ с капустой и картофелем со сметаной</t>
  </si>
  <si>
    <t xml:space="preserve">54-6г-2020 </t>
  </si>
  <si>
    <t>54-8х-2020</t>
  </si>
  <si>
    <t>Компот из сухофруктов</t>
  </si>
  <si>
    <t>0,66</t>
  </si>
  <si>
    <t>32</t>
  </si>
  <si>
    <t>132,8</t>
  </si>
  <si>
    <t>Итого за обед</t>
  </si>
  <si>
    <t>Ужин</t>
  </si>
  <si>
    <t>54-3г-2020</t>
  </si>
  <si>
    <t>Макароны с сыром</t>
  </si>
  <si>
    <t>10,2</t>
  </si>
  <si>
    <t>9,4</t>
  </si>
  <si>
    <t>40,7</t>
  </si>
  <si>
    <t>288,8</t>
  </si>
  <si>
    <t>№381/2011</t>
  </si>
  <si>
    <t>Чай черный байховый с сахаром</t>
  </si>
  <si>
    <t>Итого за ужин</t>
  </si>
  <si>
    <t>Итого за день</t>
  </si>
  <si>
    <t xml:space="preserve">День 2: Вторник </t>
  </si>
  <si>
    <t>54-1о-2020</t>
  </si>
  <si>
    <t>Омлет натуральный</t>
  </si>
  <si>
    <t>54-7гн-2020</t>
  </si>
  <si>
    <t>Печенье</t>
  </si>
  <si>
    <t>250</t>
  </si>
  <si>
    <t>54-16з-2020</t>
  </si>
  <si>
    <t>Винегрет с растительным маслом</t>
  </si>
  <si>
    <t>№73/2011</t>
  </si>
  <si>
    <t xml:space="preserve">Суп с рыбными консервами </t>
  </si>
  <si>
    <t>54-4г-2020</t>
  </si>
  <si>
    <t>54-12м-2020</t>
  </si>
  <si>
    <t>Плов с курицей</t>
  </si>
  <si>
    <t>383/2011</t>
  </si>
  <si>
    <t>Чай черный байховыйс лимоном и сахаром</t>
  </si>
  <si>
    <t xml:space="preserve">День 3: Среда </t>
  </si>
  <si>
    <t>54-3т-2020</t>
  </si>
  <si>
    <t>Суфле из моркови и творога</t>
  </si>
  <si>
    <t>10,3</t>
  </si>
  <si>
    <t>8,7</t>
  </si>
  <si>
    <t>23,5</t>
  </si>
  <si>
    <t>213,5</t>
  </si>
  <si>
    <t>Бутерброд с маслом и джемом</t>
  </si>
  <si>
    <t>30/5/20</t>
  </si>
  <si>
    <t>405</t>
  </si>
  <si>
    <t>Фрукт (Яблоко, банан, груша, апельсин)</t>
  </si>
  <si>
    <t>54-6с-2020</t>
  </si>
  <si>
    <t>Суп картофельный с клецками</t>
  </si>
  <si>
    <t>4,6</t>
  </si>
  <si>
    <t>3,2</t>
  </si>
  <si>
    <t>13</t>
  </si>
  <si>
    <t>99</t>
  </si>
  <si>
    <t>317/2011</t>
  </si>
  <si>
    <t>Макароны отварные</t>
  </si>
  <si>
    <t>54-11г-2020</t>
  </si>
  <si>
    <t>54-5м-2020</t>
  </si>
  <si>
    <t>Котлеты из курицы</t>
  </si>
  <si>
    <t>75</t>
  </si>
  <si>
    <t>14,5</t>
  </si>
  <si>
    <t>3,6</t>
  </si>
  <si>
    <t>128,3</t>
  </si>
  <si>
    <t>День 4: Четверг</t>
  </si>
  <si>
    <t>54-19к-2020</t>
  </si>
  <si>
    <t>387/2011</t>
  </si>
  <si>
    <t xml:space="preserve"> 64/2011</t>
  </si>
  <si>
    <t xml:space="preserve">Рассольник Ленинградский </t>
  </si>
  <si>
    <t>223/2011</t>
  </si>
  <si>
    <t>Рыба, тешеная в сметанном соусе</t>
  </si>
  <si>
    <t>11,44</t>
  </si>
  <si>
    <t>8,03</t>
  </si>
  <si>
    <t>5,4</t>
  </si>
  <si>
    <t>139,7</t>
  </si>
  <si>
    <t>343/2011</t>
  </si>
  <si>
    <t>1,6</t>
  </si>
  <si>
    <t>7</t>
  </si>
  <si>
    <t>4,3</t>
  </si>
  <si>
    <t>86,3</t>
  </si>
  <si>
    <t>394/2011</t>
  </si>
  <si>
    <t>Кисель с витамином С</t>
  </si>
  <si>
    <t>54-9г-2020</t>
  </si>
  <si>
    <t>Рагу из овощей</t>
  </si>
  <si>
    <t>2,9</t>
  </si>
  <si>
    <t>7,4</t>
  </si>
  <si>
    <t>15,4</t>
  </si>
  <si>
    <t>139,9</t>
  </si>
  <si>
    <t>295/2011</t>
  </si>
  <si>
    <t>Биточек припущенный</t>
  </si>
  <si>
    <t>70</t>
  </si>
  <si>
    <t>8,89</t>
  </si>
  <si>
    <t>10,45</t>
  </si>
  <si>
    <t>6,3</t>
  </si>
  <si>
    <t>154,8</t>
  </si>
  <si>
    <t>День 5: Пятница</t>
  </si>
  <si>
    <t>3/2011</t>
  </si>
  <si>
    <t>Бутерброд с маслом и сыром</t>
  </si>
  <si>
    <t>11,72</t>
  </si>
  <si>
    <t>17,08</t>
  </si>
  <si>
    <t>14</t>
  </si>
  <si>
    <t>113,2</t>
  </si>
  <si>
    <t>98</t>
  </si>
  <si>
    <t>Каша молочная рисовая</t>
  </si>
  <si>
    <t>5,12</t>
  </si>
  <si>
    <t>6,62</t>
  </si>
  <si>
    <t>32,61</t>
  </si>
  <si>
    <t>210,13</t>
  </si>
  <si>
    <t>455</t>
  </si>
  <si>
    <t>Фрукт (Яблоко, банан, груша)</t>
  </si>
  <si>
    <t>14,7</t>
  </si>
  <si>
    <t>70,3</t>
  </si>
  <si>
    <t xml:space="preserve"> № 43/2011</t>
  </si>
  <si>
    <t>Салат картофельный с огурцом соленым</t>
  </si>
  <si>
    <t>54-9с-2020</t>
  </si>
  <si>
    <t>Суп с фасолью</t>
  </si>
  <si>
    <t>4,4</t>
  </si>
  <si>
    <t>16,8</t>
  </si>
  <si>
    <t>135</t>
  </si>
  <si>
    <t>391/2011</t>
  </si>
  <si>
    <t>Кофейный напиток</t>
  </si>
  <si>
    <t>2,79</t>
  </si>
  <si>
    <t>0,04</t>
  </si>
  <si>
    <t>19,8</t>
  </si>
  <si>
    <t>90,6</t>
  </si>
  <si>
    <t>54-15м-2020</t>
  </si>
  <si>
    <t>Ежики</t>
  </si>
  <si>
    <t>5,37</t>
  </si>
  <si>
    <t>4,66</t>
  </si>
  <si>
    <t>5,26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</si>
</sst>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3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" xfId="0" applyBorder="1" applyAlignment="1">
      <alignment horizontal="justify" vertical="top" wrapText="1"/>
    </xf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5" fillId="0" borderId="2" xfId="0" applyFont="1" applyBorder="1" applyAlignment="1">
      <alignment textRotation="90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justify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4" fillId="2" borderId="0" xfId="0" applyFont="1" applyFill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textRotation="90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0" xfId="0" applyFont="1"/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5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3" fillId="0" borderId="2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justify"/>
    </xf>
    <xf numFmtId="0" fontId="8" fillId="0" borderId="2" xfId="0" applyFont="1" applyBorder="1"/>
    <xf numFmtId="2" fontId="3" fillId="0" borderId="1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6" xfId="0" applyFont="1" applyBorder="1"/>
    <xf numFmtId="49" fontId="3" fillId="0" borderId="1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9" xfId="0" applyFont="1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0" fillId="0" borderId="12" xfId="0" applyBorder="1"/>
    <xf numFmtId="49" fontId="11" fillId="0" borderId="12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2" fontId="11" fillId="0" borderId="12" xfId="0" applyNumberFormat="1" applyFont="1" applyBorder="1"/>
    <xf numFmtId="0" fontId="11" fillId="0" borderId="0" xfId="0" applyFont="1"/>
    <xf numFmtId="49" fontId="0" fillId="0" borderId="12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2" fontId="0" fillId="0" borderId="12" xfId="0" applyNumberFormat="1" applyBorder="1"/>
    <xf numFmtId="49" fontId="0" fillId="0" borderId="21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/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left" vertical="top"/>
    </xf>
    <xf numFmtId="49" fontId="1" fillId="0" borderId="21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left" vertical="top"/>
    </xf>
    <xf numFmtId="0" fontId="1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left"/>
    </xf>
    <xf numFmtId="49" fontId="0" fillId="0" borderId="12" xfId="0" applyNumberFormat="1" applyBorder="1"/>
    <xf numFmtId="49" fontId="0" fillId="0" borderId="21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/>
    </xf>
    <xf numFmtId="49" fontId="11" fillId="0" borderId="12" xfId="0" applyNumberFormat="1" applyFont="1" applyBorder="1"/>
    <xf numFmtId="49" fontId="13" fillId="0" borderId="1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left"/>
    </xf>
    <xf numFmtId="2" fontId="14" fillId="0" borderId="12" xfId="0" applyNumberFormat="1" applyFont="1" applyBorder="1"/>
    <xf numFmtId="0" fontId="14" fillId="0" borderId="0" xfId="0" applyFont="1"/>
    <xf numFmtId="0" fontId="0" fillId="0" borderId="12" xfId="0" applyBorder="1" applyAlignment="1">
      <alignment horizontal="left" vertical="center"/>
    </xf>
    <xf numFmtId="49" fontId="11" fillId="0" borderId="21" xfId="0" applyNumberFormat="1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/>
    </xf>
    <xf numFmtId="0" fontId="11" fillId="0" borderId="12" xfId="0" applyFont="1" applyBorder="1"/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7" xfId="0" applyNumberFormat="1" applyFont="1" applyBorder="1"/>
    <xf numFmtId="49" fontId="0" fillId="0" borderId="0" xfId="0" applyNumberFormat="1" applyBorder="1"/>
    <xf numFmtId="49" fontId="0" fillId="0" borderId="28" xfId="0" applyNumberFormat="1" applyBorder="1"/>
    <xf numFmtId="49" fontId="1" fillId="0" borderId="34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7" xfId="0" applyNumberFormat="1" applyFont="1" applyBorder="1"/>
    <xf numFmtId="49" fontId="11" fillId="0" borderId="0" xfId="0" applyNumberFormat="1" applyFont="1" applyBorder="1"/>
    <xf numFmtId="49" fontId="11" fillId="0" borderId="28" xfId="0" applyNumberFormat="1" applyFont="1" applyBorder="1"/>
    <xf numFmtId="49" fontId="13" fillId="0" borderId="34" xfId="0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workbookViewId="0">
      <selection activeCell="F2" sqref="F2"/>
    </sheetView>
  </sheetViews>
  <sheetFormatPr defaultRowHeight="14.4" x14ac:dyDescent="0.3"/>
  <cols>
    <col min="6" max="6" width="19.21875" customWidth="1"/>
  </cols>
  <sheetData>
    <row r="1" spans="1:18" x14ac:dyDescent="0.3">
      <c r="B1" s="1"/>
      <c r="C1" s="1"/>
      <c r="D1" s="1"/>
      <c r="E1" s="1"/>
      <c r="F1" s="1"/>
      <c r="G1" s="1"/>
      <c r="H1" s="1"/>
      <c r="I1" s="1"/>
      <c r="J1" s="1"/>
    </row>
    <row r="2" spans="1:18" x14ac:dyDescent="0.3">
      <c r="C2" s="2"/>
    </row>
    <row r="3" spans="1:18" x14ac:dyDescent="0.3">
      <c r="J3" s="3" t="s">
        <v>88</v>
      </c>
      <c r="K3" s="3"/>
      <c r="L3" s="3"/>
      <c r="M3" s="3"/>
      <c r="N3" s="3"/>
      <c r="O3" s="3"/>
      <c r="P3" s="3"/>
      <c r="Q3" s="3"/>
    </row>
    <row r="4" spans="1:18" x14ac:dyDescent="0.3">
      <c r="J4" s="3"/>
      <c r="K4" s="3"/>
      <c r="L4" s="3"/>
      <c r="M4" s="3"/>
      <c r="N4" s="3"/>
      <c r="O4" s="3"/>
      <c r="P4" s="3"/>
      <c r="Q4" s="3"/>
    </row>
    <row r="5" spans="1:18" x14ac:dyDescent="0.3">
      <c r="J5" s="3"/>
      <c r="K5" s="3"/>
      <c r="L5" s="3"/>
      <c r="M5" s="3"/>
      <c r="N5" s="3"/>
      <c r="O5" s="3"/>
      <c r="P5" s="3"/>
      <c r="Q5" s="3"/>
    </row>
    <row r="6" spans="1:18" ht="18" x14ac:dyDescent="0.35">
      <c r="A6" s="4"/>
      <c r="B6" s="4"/>
      <c r="C6" s="4"/>
      <c r="D6" s="4"/>
      <c r="E6" s="4"/>
      <c r="F6" s="5" t="s">
        <v>0</v>
      </c>
      <c r="G6" s="6"/>
      <c r="H6" s="6"/>
      <c r="I6" s="6"/>
      <c r="J6" s="6"/>
      <c r="K6" s="6"/>
      <c r="L6" s="6"/>
      <c r="M6" s="4"/>
      <c r="N6" s="4"/>
      <c r="O6" s="4"/>
      <c r="P6" s="4"/>
      <c r="Q6" s="4"/>
      <c r="R6" s="4"/>
    </row>
    <row r="7" spans="1:18" ht="18" x14ac:dyDescent="0.35">
      <c r="A7" s="5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</row>
    <row r="8" spans="1:18" ht="18" x14ac:dyDescent="0.35">
      <c r="A8" s="7" t="s">
        <v>2</v>
      </c>
      <c r="B8" s="8" t="s">
        <v>3</v>
      </c>
      <c r="C8" s="8" t="s">
        <v>4</v>
      </c>
      <c r="D8" s="9" t="s">
        <v>5</v>
      </c>
      <c r="E8" s="9"/>
      <c r="F8" s="9"/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1" t="s">
        <v>11</v>
      </c>
      <c r="M8" s="11"/>
      <c r="N8" s="11"/>
      <c r="O8" s="12" t="s">
        <v>12</v>
      </c>
      <c r="P8" s="12"/>
      <c r="Q8" s="12"/>
      <c r="R8" s="4"/>
    </row>
    <row r="9" spans="1:18" ht="18" x14ac:dyDescent="0.35">
      <c r="A9" s="7"/>
      <c r="B9" s="8"/>
      <c r="C9" s="8"/>
      <c r="D9" s="9"/>
      <c r="E9" s="9"/>
      <c r="F9" s="9"/>
      <c r="G9" s="10"/>
      <c r="H9" s="10"/>
      <c r="I9" s="10"/>
      <c r="J9" s="10"/>
      <c r="K9" s="10"/>
      <c r="L9" s="13" t="s">
        <v>13</v>
      </c>
      <c r="M9" s="13" t="s">
        <v>14</v>
      </c>
      <c r="N9" s="13" t="s">
        <v>15</v>
      </c>
      <c r="O9" s="13" t="s">
        <v>16</v>
      </c>
      <c r="P9" s="13" t="s">
        <v>17</v>
      </c>
      <c r="Q9" s="13" t="s">
        <v>18</v>
      </c>
      <c r="R9" s="4"/>
    </row>
    <row r="10" spans="1:18" ht="18" x14ac:dyDescent="0.35">
      <c r="A10" s="14" t="s">
        <v>19</v>
      </c>
      <c r="B10" s="13"/>
      <c r="C10" s="13"/>
      <c r="D10" s="15" t="s">
        <v>20</v>
      </c>
      <c r="E10" s="15"/>
      <c r="F10" s="15"/>
      <c r="G10" s="16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4"/>
    </row>
    <row r="11" spans="1:18" ht="18" x14ac:dyDescent="0.35">
      <c r="A11" s="14"/>
      <c r="B11" s="17">
        <v>1</v>
      </c>
      <c r="C11" s="17">
        <v>302</v>
      </c>
      <c r="D11" s="77" t="s">
        <v>21</v>
      </c>
      <c r="E11" s="77"/>
      <c r="F11" s="77"/>
      <c r="G11" s="19" t="s">
        <v>22</v>
      </c>
      <c r="H11" s="17">
        <v>7.31</v>
      </c>
      <c r="I11" s="17">
        <v>10.98</v>
      </c>
      <c r="J11" s="17">
        <v>39.200000000000003</v>
      </c>
      <c r="K11" s="17">
        <v>286</v>
      </c>
      <c r="L11" s="17">
        <v>0.12</v>
      </c>
      <c r="M11" s="20">
        <v>0.41</v>
      </c>
      <c r="N11" s="20">
        <v>1.17</v>
      </c>
      <c r="O11" s="20">
        <v>162.26</v>
      </c>
      <c r="P11" s="20">
        <v>36.51</v>
      </c>
      <c r="Q11" s="20">
        <v>0.94</v>
      </c>
      <c r="R11" s="4"/>
    </row>
    <row r="12" spans="1:18" ht="18" x14ac:dyDescent="0.35">
      <c r="A12" s="14"/>
      <c r="B12" s="17">
        <v>2</v>
      </c>
      <c r="C12" s="17">
        <v>3</v>
      </c>
      <c r="D12" s="77" t="s">
        <v>23</v>
      </c>
      <c r="E12" s="77"/>
      <c r="F12" s="77"/>
      <c r="G12" s="19" t="s">
        <v>24</v>
      </c>
      <c r="H12" s="17">
        <v>11.72</v>
      </c>
      <c r="I12" s="17">
        <v>17.079999999999998</v>
      </c>
      <c r="J12" s="17">
        <v>14</v>
      </c>
      <c r="K12" s="17">
        <v>113.22</v>
      </c>
      <c r="L12" s="17">
        <v>0.4</v>
      </c>
      <c r="M12" s="20">
        <v>0.03</v>
      </c>
      <c r="N12" s="17">
        <v>0</v>
      </c>
      <c r="O12" s="17">
        <v>61.2</v>
      </c>
      <c r="P12" s="17">
        <v>13.94</v>
      </c>
      <c r="Q12" s="17">
        <v>0.37</v>
      </c>
      <c r="R12" s="4"/>
    </row>
    <row r="13" spans="1:18" ht="18" x14ac:dyDescent="0.35">
      <c r="A13" s="14"/>
      <c r="B13" s="17">
        <v>3</v>
      </c>
      <c r="C13" s="17">
        <v>684</v>
      </c>
      <c r="D13" s="78" t="s">
        <v>26</v>
      </c>
      <c r="E13" s="72"/>
      <c r="F13" s="73"/>
      <c r="G13" s="19" t="s">
        <v>22</v>
      </c>
      <c r="H13" s="17">
        <v>0</v>
      </c>
      <c r="I13" s="17">
        <v>0</v>
      </c>
      <c r="J13" s="17">
        <v>10.19</v>
      </c>
      <c r="K13" s="17">
        <v>38.25</v>
      </c>
      <c r="L13" s="20">
        <v>1E-3</v>
      </c>
      <c r="M13" s="20">
        <v>0.01</v>
      </c>
      <c r="N13" s="20">
        <v>0</v>
      </c>
      <c r="O13" s="20">
        <v>12</v>
      </c>
      <c r="P13" s="20">
        <v>6</v>
      </c>
      <c r="Q13" s="20">
        <v>0.8</v>
      </c>
      <c r="R13" s="4"/>
    </row>
    <row r="14" spans="1:18" ht="18" x14ac:dyDescent="0.35">
      <c r="A14" s="14"/>
      <c r="B14" s="17">
        <v>4</v>
      </c>
      <c r="C14" s="17" t="s">
        <v>27</v>
      </c>
      <c r="D14" s="77" t="s">
        <v>28</v>
      </c>
      <c r="E14" s="77"/>
      <c r="F14" s="77"/>
      <c r="G14" s="19" t="s">
        <v>29</v>
      </c>
      <c r="H14" s="17">
        <v>0.6</v>
      </c>
      <c r="I14" s="17">
        <v>0.6</v>
      </c>
      <c r="J14" s="17">
        <v>14.7</v>
      </c>
      <c r="K14" s="17">
        <v>70.3</v>
      </c>
      <c r="L14" s="17">
        <v>0.02</v>
      </c>
      <c r="M14" s="20">
        <v>0.03</v>
      </c>
      <c r="N14" s="17">
        <v>15</v>
      </c>
      <c r="O14" s="17">
        <v>24</v>
      </c>
      <c r="P14" s="17">
        <v>13.5</v>
      </c>
      <c r="Q14" s="17">
        <v>3.3</v>
      </c>
      <c r="R14" s="4"/>
    </row>
    <row r="15" spans="1:18" ht="18.600000000000001" thickBot="1" x14ac:dyDescent="0.4">
      <c r="A15" s="14"/>
      <c r="B15" s="17"/>
      <c r="C15" s="17"/>
      <c r="D15" s="15" t="s">
        <v>30</v>
      </c>
      <c r="E15" s="15"/>
      <c r="F15" s="15"/>
      <c r="G15" s="21" t="s">
        <v>31</v>
      </c>
      <c r="H15" s="22">
        <f t="shared" ref="H15:Q15" si="0">H11+H12+H13+H14</f>
        <v>19.630000000000003</v>
      </c>
      <c r="I15" s="22">
        <f t="shared" si="0"/>
        <v>28.66</v>
      </c>
      <c r="J15" s="22">
        <f t="shared" si="0"/>
        <v>78.09</v>
      </c>
      <c r="K15" s="22">
        <f t="shared" si="0"/>
        <v>507.77000000000004</v>
      </c>
      <c r="L15" s="23">
        <f t="shared" si="0"/>
        <v>0.54100000000000004</v>
      </c>
      <c r="M15" s="23">
        <f t="shared" si="0"/>
        <v>0.48</v>
      </c>
      <c r="N15" s="23">
        <f t="shared" si="0"/>
        <v>16.170000000000002</v>
      </c>
      <c r="O15" s="23">
        <f t="shared" si="0"/>
        <v>259.45999999999998</v>
      </c>
      <c r="P15" s="23">
        <f t="shared" si="0"/>
        <v>69.949999999999989</v>
      </c>
      <c r="Q15" s="23">
        <f t="shared" si="0"/>
        <v>5.41</v>
      </c>
      <c r="R15" s="24"/>
    </row>
    <row r="16" spans="1:18" ht="18.600000000000001" thickBot="1" x14ac:dyDescent="0.4">
      <c r="A16" s="14"/>
      <c r="B16" s="25"/>
      <c r="C16" s="26"/>
      <c r="D16" s="27" t="s">
        <v>32</v>
      </c>
      <c r="E16" s="27"/>
      <c r="F16" s="27"/>
      <c r="G16" s="28" t="str">
        <f>G15</f>
        <v>605</v>
      </c>
      <c r="H16" s="26">
        <f>SUM(H11:H14)</f>
        <v>19.630000000000003</v>
      </c>
      <c r="I16" s="26">
        <f t="shared" ref="I16:Q16" si="1">SUM(I11:I14)</f>
        <v>28.66</v>
      </c>
      <c r="J16" s="26">
        <f t="shared" si="1"/>
        <v>78.09</v>
      </c>
      <c r="K16" s="26">
        <f t="shared" si="1"/>
        <v>507.77000000000004</v>
      </c>
      <c r="L16" s="26">
        <f t="shared" si="1"/>
        <v>0.54100000000000004</v>
      </c>
      <c r="M16" s="26">
        <f t="shared" si="1"/>
        <v>0.48</v>
      </c>
      <c r="N16" s="26">
        <f t="shared" si="1"/>
        <v>16.170000000000002</v>
      </c>
      <c r="O16" s="26">
        <f t="shared" si="1"/>
        <v>259.45999999999998</v>
      </c>
      <c r="P16" s="26">
        <f t="shared" si="1"/>
        <v>69.949999999999989</v>
      </c>
      <c r="Q16" s="26">
        <f t="shared" si="1"/>
        <v>5.41</v>
      </c>
      <c r="R16" s="4"/>
    </row>
    <row r="17" spans="1:18" ht="18" x14ac:dyDescent="0.35">
      <c r="A17" s="29" t="s">
        <v>33</v>
      </c>
      <c r="B17" s="13"/>
      <c r="C17" s="17"/>
      <c r="D17" s="15" t="s">
        <v>20</v>
      </c>
      <c r="E17" s="15"/>
      <c r="F17" s="15"/>
      <c r="G17" s="1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"/>
    </row>
    <row r="18" spans="1:18" ht="18" x14ac:dyDescent="0.35">
      <c r="A18" s="30"/>
      <c r="B18" s="13">
        <v>1</v>
      </c>
      <c r="C18" s="17">
        <v>509</v>
      </c>
      <c r="D18" s="78" t="s">
        <v>34</v>
      </c>
      <c r="E18" s="72"/>
      <c r="F18" s="73"/>
      <c r="G18" s="19" t="s">
        <v>35</v>
      </c>
      <c r="H18" s="17">
        <v>9.7799999999999994</v>
      </c>
      <c r="I18" s="17">
        <v>2.84</v>
      </c>
      <c r="J18" s="17">
        <v>46.27</v>
      </c>
      <c r="K18" s="17">
        <v>306.19</v>
      </c>
      <c r="L18" s="20">
        <v>0.21</v>
      </c>
      <c r="M18" s="20">
        <v>0.01</v>
      </c>
      <c r="N18" s="20">
        <v>0</v>
      </c>
      <c r="O18" s="20">
        <v>191.11</v>
      </c>
      <c r="P18" s="20">
        <v>1.71</v>
      </c>
      <c r="Q18" s="20">
        <v>2.85</v>
      </c>
      <c r="R18" s="4"/>
    </row>
    <row r="19" spans="1:18" ht="18" x14ac:dyDescent="0.35">
      <c r="A19" s="30"/>
      <c r="B19" s="13">
        <v>2</v>
      </c>
      <c r="C19" s="17">
        <v>99</v>
      </c>
      <c r="D19" s="77" t="s">
        <v>36</v>
      </c>
      <c r="E19" s="77"/>
      <c r="F19" s="77"/>
      <c r="G19" s="19" t="s">
        <v>37</v>
      </c>
      <c r="H19" s="17">
        <v>12.5</v>
      </c>
      <c r="I19" s="17">
        <v>14.1</v>
      </c>
      <c r="J19" s="17">
        <v>8.34</v>
      </c>
      <c r="K19" s="17">
        <v>220.5</v>
      </c>
      <c r="L19" s="17">
        <v>0.1</v>
      </c>
      <c r="M19" s="17">
        <v>0.08</v>
      </c>
      <c r="N19" s="17">
        <v>0.5</v>
      </c>
      <c r="O19" s="17">
        <v>33.299999999999997</v>
      </c>
      <c r="P19" s="17">
        <v>21.2</v>
      </c>
      <c r="Q19" s="17">
        <v>1.2</v>
      </c>
      <c r="R19" s="4"/>
    </row>
    <row r="20" spans="1:18" ht="18" x14ac:dyDescent="0.35">
      <c r="A20" s="30"/>
      <c r="B20" s="13">
        <v>3</v>
      </c>
      <c r="C20" s="34">
        <v>71</v>
      </c>
      <c r="D20" s="79" t="s">
        <v>38</v>
      </c>
      <c r="E20" s="72"/>
      <c r="F20" s="80"/>
      <c r="G20" s="36" t="s">
        <v>39</v>
      </c>
      <c r="H20" s="17">
        <v>0.44</v>
      </c>
      <c r="I20" s="17">
        <v>0.08</v>
      </c>
      <c r="J20" s="17">
        <v>1.52</v>
      </c>
      <c r="K20" s="17">
        <v>17.2</v>
      </c>
      <c r="L20" s="17">
        <v>0.02</v>
      </c>
      <c r="M20" s="17">
        <v>0.01</v>
      </c>
      <c r="N20" s="17">
        <v>0.08</v>
      </c>
      <c r="O20" s="17">
        <v>7.59</v>
      </c>
      <c r="P20" s="17">
        <v>1.39</v>
      </c>
      <c r="Q20" s="17">
        <v>0.2</v>
      </c>
      <c r="R20" s="4"/>
    </row>
    <row r="21" spans="1:18" ht="18" x14ac:dyDescent="0.35">
      <c r="A21" s="30"/>
      <c r="B21" s="13">
        <v>4</v>
      </c>
      <c r="C21" s="17">
        <v>692</v>
      </c>
      <c r="D21" s="77" t="s">
        <v>40</v>
      </c>
      <c r="E21" s="77"/>
      <c r="F21" s="77"/>
      <c r="G21" s="19">
        <v>200</v>
      </c>
      <c r="H21" s="17">
        <v>1.41</v>
      </c>
      <c r="I21" s="17">
        <v>1.25</v>
      </c>
      <c r="J21" s="17">
        <v>22.33</v>
      </c>
      <c r="K21" s="17">
        <v>101.8</v>
      </c>
      <c r="L21" s="20">
        <v>0.04</v>
      </c>
      <c r="M21" s="20">
        <v>0.14000000000000001</v>
      </c>
      <c r="N21" s="20">
        <v>1.3</v>
      </c>
      <c r="O21" s="20">
        <v>125.7</v>
      </c>
      <c r="P21" s="20">
        <v>59</v>
      </c>
      <c r="Q21" s="20">
        <v>0.14000000000000001</v>
      </c>
      <c r="R21" s="4"/>
    </row>
    <row r="22" spans="1:18" ht="18" x14ac:dyDescent="0.35">
      <c r="A22" s="30"/>
      <c r="B22" s="13">
        <v>5</v>
      </c>
      <c r="C22" s="17">
        <v>587</v>
      </c>
      <c r="D22" s="78" t="s">
        <v>41</v>
      </c>
      <c r="E22" s="72"/>
      <c r="F22" s="73"/>
      <c r="G22" s="19" t="s">
        <v>42</v>
      </c>
      <c r="H22" s="17">
        <v>2.4</v>
      </c>
      <c r="I22" s="17">
        <v>1.6</v>
      </c>
      <c r="J22" s="17">
        <v>2.02</v>
      </c>
      <c r="K22" s="17">
        <v>38.83</v>
      </c>
      <c r="L22" s="20">
        <v>0.03</v>
      </c>
      <c r="M22" s="20">
        <v>0.04</v>
      </c>
      <c r="N22" s="20">
        <v>3.12</v>
      </c>
      <c r="O22" s="20">
        <v>7.71</v>
      </c>
      <c r="P22" s="20">
        <v>3.5</v>
      </c>
      <c r="Q22" s="20">
        <v>0.69</v>
      </c>
      <c r="R22" s="4"/>
    </row>
    <row r="23" spans="1:18" ht="18" x14ac:dyDescent="0.35">
      <c r="A23" s="30"/>
      <c r="B23" s="13">
        <v>6</v>
      </c>
      <c r="C23" s="17" t="s">
        <v>27</v>
      </c>
      <c r="D23" s="78" t="s">
        <v>43</v>
      </c>
      <c r="E23" s="72"/>
      <c r="F23" s="73"/>
      <c r="G23" s="17">
        <v>30</v>
      </c>
      <c r="H23" s="17">
        <v>1.8</v>
      </c>
      <c r="I23" s="17">
        <v>0.6</v>
      </c>
      <c r="J23" s="17">
        <v>12.6</v>
      </c>
      <c r="K23" s="17">
        <v>64.3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4"/>
    </row>
    <row r="24" spans="1:18" ht="18.600000000000001" thickBot="1" x14ac:dyDescent="0.4">
      <c r="A24" s="30"/>
      <c r="B24" s="13"/>
      <c r="C24" s="17"/>
      <c r="D24" s="15" t="s">
        <v>30</v>
      </c>
      <c r="E24" s="15"/>
      <c r="F24" s="15"/>
      <c r="G24" s="21" t="s">
        <v>44</v>
      </c>
      <c r="H24" s="22">
        <f>SUM(H18:H23)</f>
        <v>28.330000000000002</v>
      </c>
      <c r="I24" s="22">
        <f t="shared" ref="I24:Q24" si="2">SUM(I18:I23)</f>
        <v>20.47</v>
      </c>
      <c r="J24" s="22">
        <f t="shared" si="2"/>
        <v>93.08</v>
      </c>
      <c r="K24" s="22">
        <f t="shared" si="2"/>
        <v>748.82</v>
      </c>
      <c r="L24" s="22">
        <f t="shared" si="2"/>
        <v>0.4</v>
      </c>
      <c r="M24" s="22">
        <f t="shared" si="2"/>
        <v>0.27999999999999997</v>
      </c>
      <c r="N24" s="22">
        <f t="shared" si="2"/>
        <v>5</v>
      </c>
      <c r="O24" s="22">
        <f t="shared" si="2"/>
        <v>365.41</v>
      </c>
      <c r="P24" s="22">
        <f t="shared" si="2"/>
        <v>86.8</v>
      </c>
      <c r="Q24" s="22">
        <f t="shared" si="2"/>
        <v>5.08</v>
      </c>
      <c r="R24" s="4"/>
    </row>
    <row r="25" spans="1:18" ht="18.600000000000001" thickBot="1" x14ac:dyDescent="0.4">
      <c r="A25" s="37"/>
      <c r="B25" s="38"/>
      <c r="C25" s="39"/>
      <c r="D25" s="27" t="s">
        <v>32</v>
      </c>
      <c r="E25" s="27"/>
      <c r="F25" s="27"/>
      <c r="G25" s="28" t="str">
        <f>G24</f>
        <v>590</v>
      </c>
      <c r="H25" s="26">
        <f>H24</f>
        <v>28.330000000000002</v>
      </c>
      <c r="I25" s="26">
        <f t="shared" ref="I25:Q25" si="3">I24</f>
        <v>20.47</v>
      </c>
      <c r="J25" s="26">
        <f t="shared" si="3"/>
        <v>93.08</v>
      </c>
      <c r="K25" s="26">
        <f t="shared" si="3"/>
        <v>748.82</v>
      </c>
      <c r="L25" s="26">
        <f t="shared" si="3"/>
        <v>0.4</v>
      </c>
      <c r="M25" s="26">
        <f t="shared" si="3"/>
        <v>0.27999999999999997</v>
      </c>
      <c r="N25" s="26">
        <f t="shared" si="3"/>
        <v>5</v>
      </c>
      <c r="O25" s="26">
        <f t="shared" si="3"/>
        <v>365.41</v>
      </c>
      <c r="P25" s="26">
        <f t="shared" si="3"/>
        <v>86.8</v>
      </c>
      <c r="Q25" s="26">
        <f t="shared" si="3"/>
        <v>5.08</v>
      </c>
      <c r="R25" s="4"/>
    </row>
    <row r="26" spans="1:18" ht="18" x14ac:dyDescent="0.35">
      <c r="A26" s="29" t="s">
        <v>45</v>
      </c>
      <c r="B26" s="13"/>
      <c r="C26" s="17"/>
      <c r="D26" s="15" t="s">
        <v>20</v>
      </c>
      <c r="E26" s="15"/>
      <c r="F26" s="15"/>
      <c r="G26" s="19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4"/>
    </row>
    <row r="27" spans="1:18" ht="18" x14ac:dyDescent="0.35">
      <c r="A27" s="30"/>
      <c r="B27" s="13">
        <v>1</v>
      </c>
      <c r="C27" s="17">
        <v>332</v>
      </c>
      <c r="D27" s="77" t="s">
        <v>46</v>
      </c>
      <c r="E27" s="77"/>
      <c r="F27" s="77"/>
      <c r="G27" s="19" t="s">
        <v>35</v>
      </c>
      <c r="H27" s="17">
        <v>5.0999999999999996</v>
      </c>
      <c r="I27" s="17">
        <v>9.15</v>
      </c>
      <c r="J27" s="17">
        <v>70.400000000000006</v>
      </c>
      <c r="K27" s="17">
        <v>294.5</v>
      </c>
      <c r="L27" s="17">
        <v>0.9</v>
      </c>
      <c r="M27" s="20">
        <v>0.03</v>
      </c>
      <c r="N27" s="17">
        <v>0</v>
      </c>
      <c r="O27" s="17">
        <v>119.98</v>
      </c>
      <c r="P27" s="17">
        <v>0</v>
      </c>
      <c r="Q27" s="17">
        <v>2.21</v>
      </c>
      <c r="R27" s="4"/>
    </row>
    <row r="28" spans="1:18" ht="18" x14ac:dyDescent="0.35">
      <c r="A28" s="30"/>
      <c r="B28" s="13">
        <v>2</v>
      </c>
      <c r="C28" s="17">
        <v>437</v>
      </c>
      <c r="D28" s="77" t="s">
        <v>47</v>
      </c>
      <c r="E28" s="77"/>
      <c r="F28" s="77"/>
      <c r="G28" s="19" t="s">
        <v>48</v>
      </c>
      <c r="H28" s="17">
        <v>11.3</v>
      </c>
      <c r="I28" s="17">
        <v>9.36</v>
      </c>
      <c r="J28" s="17">
        <v>10.8</v>
      </c>
      <c r="K28" s="20">
        <v>225.55</v>
      </c>
      <c r="L28" s="17">
        <v>0.14000000000000001</v>
      </c>
      <c r="M28" s="20">
        <v>0.12</v>
      </c>
      <c r="N28" s="17">
        <v>1.08</v>
      </c>
      <c r="O28" s="17">
        <v>14.6</v>
      </c>
      <c r="P28" s="17">
        <v>22.03</v>
      </c>
      <c r="Q28" s="17">
        <v>3.62</v>
      </c>
      <c r="R28" s="4"/>
    </row>
    <row r="29" spans="1:18" ht="18" x14ac:dyDescent="0.35">
      <c r="A29" s="30"/>
      <c r="B29" s="13">
        <v>3</v>
      </c>
      <c r="C29" s="17">
        <v>71</v>
      </c>
      <c r="D29" s="81" t="s">
        <v>49</v>
      </c>
      <c r="E29" s="82"/>
      <c r="F29" s="83"/>
      <c r="G29" s="19" t="s">
        <v>39</v>
      </c>
      <c r="H29" s="17">
        <v>0.28999999999999998</v>
      </c>
      <c r="I29" s="17">
        <v>0.04</v>
      </c>
      <c r="J29" s="17">
        <v>1.1599999999999999</v>
      </c>
      <c r="K29" s="17">
        <v>4.4000000000000004</v>
      </c>
      <c r="L29" s="17">
        <v>0.02</v>
      </c>
      <c r="M29" s="17">
        <v>0.01</v>
      </c>
      <c r="N29" s="17">
        <v>0.08</v>
      </c>
      <c r="O29" s="40">
        <v>8</v>
      </c>
      <c r="P29" s="40">
        <v>2</v>
      </c>
      <c r="Q29" s="17">
        <v>0.2</v>
      </c>
      <c r="R29" s="4"/>
    </row>
    <row r="30" spans="1:18" ht="18" x14ac:dyDescent="0.35">
      <c r="A30" s="30"/>
      <c r="B30" s="13">
        <v>4</v>
      </c>
      <c r="C30" s="17" t="s">
        <v>27</v>
      </c>
      <c r="D30" s="78" t="s">
        <v>43</v>
      </c>
      <c r="E30" s="72"/>
      <c r="F30" s="73"/>
      <c r="G30" s="17">
        <v>30</v>
      </c>
      <c r="H30" s="17">
        <v>1.8</v>
      </c>
      <c r="I30" s="17">
        <v>0.6</v>
      </c>
      <c r="J30" s="17">
        <v>12.6</v>
      </c>
      <c r="K30" s="17">
        <v>64.3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4"/>
    </row>
    <row r="31" spans="1:18" ht="18" x14ac:dyDescent="0.35">
      <c r="A31" s="30"/>
      <c r="B31" s="13">
        <v>5</v>
      </c>
      <c r="C31" s="17">
        <v>684</v>
      </c>
      <c r="D31" s="78" t="s">
        <v>26</v>
      </c>
      <c r="E31" s="72"/>
      <c r="F31" s="73"/>
      <c r="G31" s="19" t="s">
        <v>22</v>
      </c>
      <c r="H31" s="17">
        <v>0</v>
      </c>
      <c r="I31" s="17">
        <v>0</v>
      </c>
      <c r="J31" s="17">
        <v>10.19</v>
      </c>
      <c r="K31" s="17">
        <v>38.25</v>
      </c>
      <c r="L31" s="20">
        <v>1E-3</v>
      </c>
      <c r="M31" s="20">
        <v>0</v>
      </c>
      <c r="N31" s="20">
        <v>0</v>
      </c>
      <c r="O31" s="20">
        <v>12</v>
      </c>
      <c r="P31" s="20">
        <v>6.5</v>
      </c>
      <c r="Q31" s="20">
        <v>0.8</v>
      </c>
      <c r="R31" s="4"/>
    </row>
    <row r="32" spans="1:18" ht="18" x14ac:dyDescent="0.35">
      <c r="A32" s="30"/>
      <c r="B32" s="13">
        <v>6</v>
      </c>
      <c r="C32" s="17" t="s">
        <v>27</v>
      </c>
      <c r="D32" s="78" t="s">
        <v>50</v>
      </c>
      <c r="E32" s="72"/>
      <c r="F32" s="73"/>
      <c r="G32" s="19" t="s">
        <v>51</v>
      </c>
      <c r="H32" s="17">
        <v>5.63</v>
      </c>
      <c r="I32" s="17">
        <v>6.28</v>
      </c>
      <c r="J32" s="17">
        <v>59.7</v>
      </c>
      <c r="K32" s="17">
        <v>179.9</v>
      </c>
      <c r="L32" s="20">
        <v>0.18</v>
      </c>
      <c r="M32" s="20">
        <v>0.01</v>
      </c>
      <c r="N32" s="20">
        <v>0</v>
      </c>
      <c r="O32" s="20">
        <v>16.329999999999998</v>
      </c>
      <c r="P32" s="20">
        <v>23.05</v>
      </c>
      <c r="Q32" s="20">
        <v>1.2</v>
      </c>
      <c r="R32" s="41"/>
    </row>
    <row r="33" spans="1:18" ht="18.600000000000001" thickBot="1" x14ac:dyDescent="0.4">
      <c r="A33" s="30"/>
      <c r="B33" s="13"/>
      <c r="C33" s="17"/>
      <c r="D33" s="22"/>
      <c r="E33" s="22"/>
      <c r="F33" s="22" t="s">
        <v>30</v>
      </c>
      <c r="G33" s="21" t="s">
        <v>52</v>
      </c>
      <c r="H33" s="22">
        <f>SUM(H27:H32)</f>
        <v>24.119999999999997</v>
      </c>
      <c r="I33" s="22">
        <f t="shared" ref="I33:Q33" si="4">SUM(I27:I32)</f>
        <v>25.43</v>
      </c>
      <c r="J33" s="22">
        <f t="shared" si="4"/>
        <v>164.85</v>
      </c>
      <c r="K33" s="22">
        <f t="shared" si="4"/>
        <v>806.89999999999986</v>
      </c>
      <c r="L33" s="22">
        <f t="shared" si="4"/>
        <v>1.2409999999999999</v>
      </c>
      <c r="M33" s="22">
        <f t="shared" si="4"/>
        <v>0.17</v>
      </c>
      <c r="N33" s="22">
        <f t="shared" si="4"/>
        <v>1.1600000000000001</v>
      </c>
      <c r="O33" s="22">
        <f t="shared" si="4"/>
        <v>170.91000000000003</v>
      </c>
      <c r="P33" s="22">
        <f t="shared" si="4"/>
        <v>53.58</v>
      </c>
      <c r="Q33" s="22">
        <f t="shared" si="4"/>
        <v>8.0299999999999994</v>
      </c>
      <c r="R33" s="4"/>
    </row>
    <row r="34" spans="1:18" ht="18.600000000000001" thickBot="1" x14ac:dyDescent="0.4">
      <c r="A34" s="37"/>
      <c r="B34" s="38"/>
      <c r="C34" s="39"/>
      <c r="D34" s="27" t="s">
        <v>32</v>
      </c>
      <c r="E34" s="27"/>
      <c r="F34" s="27"/>
      <c r="G34" s="28" t="str">
        <f>G33</f>
        <v>660</v>
      </c>
      <c r="H34" s="26">
        <f>H33</f>
        <v>24.119999999999997</v>
      </c>
      <c r="I34" s="26">
        <f t="shared" ref="I34:Q34" si="5">I33</f>
        <v>25.43</v>
      </c>
      <c r="J34" s="26">
        <f t="shared" si="5"/>
        <v>164.85</v>
      </c>
      <c r="K34" s="26">
        <f t="shared" si="5"/>
        <v>806.89999999999986</v>
      </c>
      <c r="L34" s="26">
        <f t="shared" si="5"/>
        <v>1.2409999999999999</v>
      </c>
      <c r="M34" s="26">
        <f t="shared" si="5"/>
        <v>0.17</v>
      </c>
      <c r="N34" s="26">
        <f t="shared" si="5"/>
        <v>1.1600000000000001</v>
      </c>
      <c r="O34" s="26">
        <f t="shared" si="5"/>
        <v>170.91000000000003</v>
      </c>
      <c r="P34" s="26">
        <f t="shared" si="5"/>
        <v>53.58</v>
      </c>
      <c r="Q34" s="26">
        <f t="shared" si="5"/>
        <v>8.0299999999999994</v>
      </c>
      <c r="R34" s="4"/>
    </row>
    <row r="35" spans="1:18" ht="18" x14ac:dyDescent="0.35">
      <c r="A35" s="29" t="s">
        <v>53</v>
      </c>
      <c r="B35" s="13"/>
      <c r="C35" s="17"/>
      <c r="D35" s="15" t="s">
        <v>20</v>
      </c>
      <c r="E35" s="15"/>
      <c r="F35" s="15"/>
      <c r="G35" s="19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4"/>
    </row>
    <row r="36" spans="1:18" ht="18" x14ac:dyDescent="0.35">
      <c r="A36" s="30"/>
      <c r="B36" s="17">
        <v>1</v>
      </c>
      <c r="C36" s="17">
        <v>436</v>
      </c>
      <c r="D36" s="77" t="s">
        <v>54</v>
      </c>
      <c r="E36" s="77"/>
      <c r="F36" s="77"/>
      <c r="G36" s="19" t="s">
        <v>22</v>
      </c>
      <c r="H36" s="17">
        <v>17.8</v>
      </c>
      <c r="I36" s="17">
        <v>9.8000000000000007</v>
      </c>
      <c r="J36" s="17">
        <v>22.9</v>
      </c>
      <c r="K36" s="17">
        <v>383.3</v>
      </c>
      <c r="L36" s="17">
        <v>0.12</v>
      </c>
      <c r="M36" s="20">
        <v>0.1</v>
      </c>
      <c r="N36" s="17">
        <v>26.07</v>
      </c>
      <c r="O36" s="17">
        <v>121.83</v>
      </c>
      <c r="P36" s="17">
        <v>7.85</v>
      </c>
      <c r="Q36" s="17">
        <v>3.77</v>
      </c>
      <c r="R36" s="4"/>
    </row>
    <row r="37" spans="1:18" ht="18" x14ac:dyDescent="0.35">
      <c r="A37" s="30"/>
      <c r="B37" s="17">
        <v>2</v>
      </c>
      <c r="C37" s="17">
        <v>3</v>
      </c>
      <c r="D37" s="77" t="s">
        <v>23</v>
      </c>
      <c r="E37" s="77"/>
      <c r="F37" s="77"/>
      <c r="G37" s="19" t="s">
        <v>24</v>
      </c>
      <c r="H37" s="17">
        <v>11.72</v>
      </c>
      <c r="I37" s="17">
        <v>17.079999999999998</v>
      </c>
      <c r="J37" s="17">
        <v>14</v>
      </c>
      <c r="K37" s="17">
        <v>113.22</v>
      </c>
      <c r="L37" s="17">
        <v>0.4</v>
      </c>
      <c r="M37" s="20">
        <v>0.03</v>
      </c>
      <c r="N37" s="17">
        <v>0</v>
      </c>
      <c r="O37" s="17">
        <v>61.2</v>
      </c>
      <c r="P37" s="17">
        <v>13.94</v>
      </c>
      <c r="Q37" s="17">
        <v>0.37</v>
      </c>
      <c r="R37" s="4"/>
    </row>
    <row r="38" spans="1:18" ht="18" x14ac:dyDescent="0.35">
      <c r="A38" s="30"/>
      <c r="B38" s="17">
        <v>3</v>
      </c>
      <c r="C38" s="17">
        <v>686</v>
      </c>
      <c r="D38" s="77" t="s">
        <v>55</v>
      </c>
      <c r="E38" s="77"/>
      <c r="F38" s="84"/>
      <c r="G38" s="43" t="s">
        <v>22</v>
      </c>
      <c r="H38" s="44">
        <v>0.2</v>
      </c>
      <c r="I38" s="44">
        <v>0.04</v>
      </c>
      <c r="J38" s="44">
        <v>10.199999999999999</v>
      </c>
      <c r="K38" s="44">
        <v>41</v>
      </c>
      <c r="L38" s="44">
        <v>0</v>
      </c>
      <c r="M38" s="44">
        <v>0</v>
      </c>
      <c r="N38" s="44">
        <v>2.8</v>
      </c>
      <c r="O38" s="44">
        <v>3.1</v>
      </c>
      <c r="P38" s="44">
        <v>0.84</v>
      </c>
      <c r="Q38" s="44">
        <v>7.0000000000000007E-2</v>
      </c>
      <c r="R38" s="4"/>
    </row>
    <row r="39" spans="1:18" ht="18" x14ac:dyDescent="0.35">
      <c r="A39" s="30"/>
      <c r="B39" s="17">
        <v>4</v>
      </c>
      <c r="C39" s="45" t="s">
        <v>27</v>
      </c>
      <c r="D39" s="85" t="s">
        <v>56</v>
      </c>
      <c r="E39" s="86"/>
      <c r="F39" s="87"/>
      <c r="G39" s="46">
        <v>200</v>
      </c>
      <c r="H39" s="46">
        <v>1</v>
      </c>
      <c r="I39" s="46">
        <v>0</v>
      </c>
      <c r="J39" s="46">
        <v>28</v>
      </c>
      <c r="K39" s="46">
        <v>112</v>
      </c>
      <c r="L39" s="46">
        <v>0.03</v>
      </c>
      <c r="M39" s="46">
        <v>0.04</v>
      </c>
      <c r="N39" s="46">
        <v>34</v>
      </c>
      <c r="O39" s="46">
        <v>197</v>
      </c>
      <c r="P39" s="46">
        <v>0</v>
      </c>
      <c r="Q39" s="46">
        <v>0.23</v>
      </c>
      <c r="R39" s="4"/>
    </row>
    <row r="40" spans="1:18" ht="18.600000000000001" thickBot="1" x14ac:dyDescent="0.4">
      <c r="A40" s="30"/>
      <c r="B40" s="17"/>
      <c r="C40" s="17"/>
      <c r="D40" s="22"/>
      <c r="E40" s="47"/>
      <c r="F40" s="48" t="s">
        <v>30</v>
      </c>
      <c r="G40" s="49" t="s">
        <v>57</v>
      </c>
      <c r="H40" s="50">
        <f>SUM(H36:H39)</f>
        <v>30.720000000000002</v>
      </c>
      <c r="I40" s="50">
        <f t="shared" ref="I40:Q40" si="6">SUM(I36:I39)</f>
        <v>26.919999999999998</v>
      </c>
      <c r="J40" s="50">
        <f t="shared" si="6"/>
        <v>75.099999999999994</v>
      </c>
      <c r="K40" s="50">
        <f t="shared" si="6"/>
        <v>649.52</v>
      </c>
      <c r="L40" s="50">
        <f t="shared" si="6"/>
        <v>0.55000000000000004</v>
      </c>
      <c r="M40" s="50">
        <f t="shared" si="6"/>
        <v>0.17</v>
      </c>
      <c r="N40" s="50">
        <f t="shared" si="6"/>
        <v>62.870000000000005</v>
      </c>
      <c r="O40" s="50">
        <f t="shared" si="6"/>
        <v>383.13</v>
      </c>
      <c r="P40" s="50">
        <f t="shared" si="6"/>
        <v>22.63</v>
      </c>
      <c r="Q40" s="50">
        <f t="shared" si="6"/>
        <v>4.4400000000000004</v>
      </c>
      <c r="R40" s="4"/>
    </row>
    <row r="41" spans="1:18" ht="18.600000000000001" thickBot="1" x14ac:dyDescent="0.4">
      <c r="A41" s="37"/>
      <c r="B41" s="38"/>
      <c r="C41" s="39"/>
      <c r="D41" s="27" t="s">
        <v>32</v>
      </c>
      <c r="E41" s="27"/>
      <c r="F41" s="27"/>
      <c r="G41" s="28" t="str">
        <f>G40</f>
        <v>655</v>
      </c>
      <c r="H41" s="26">
        <f>H40</f>
        <v>30.720000000000002</v>
      </c>
      <c r="I41" s="26">
        <f t="shared" ref="I41:Q41" si="7">I40</f>
        <v>26.919999999999998</v>
      </c>
      <c r="J41" s="26">
        <f t="shared" si="7"/>
        <v>75.099999999999994</v>
      </c>
      <c r="K41" s="26">
        <f t="shared" si="7"/>
        <v>649.52</v>
      </c>
      <c r="L41" s="26">
        <f t="shared" si="7"/>
        <v>0.55000000000000004</v>
      </c>
      <c r="M41" s="26">
        <f t="shared" si="7"/>
        <v>0.17</v>
      </c>
      <c r="N41" s="26">
        <f t="shared" si="7"/>
        <v>62.870000000000005</v>
      </c>
      <c r="O41" s="26">
        <f t="shared" si="7"/>
        <v>383.13</v>
      </c>
      <c r="P41" s="26">
        <f t="shared" si="7"/>
        <v>22.63</v>
      </c>
      <c r="Q41" s="26">
        <f t="shared" si="7"/>
        <v>4.4400000000000004</v>
      </c>
      <c r="R41" s="4"/>
    </row>
    <row r="42" spans="1:18" ht="18" x14ac:dyDescent="0.35">
      <c r="A42" s="29" t="s">
        <v>58</v>
      </c>
      <c r="B42" s="13"/>
      <c r="C42" s="17"/>
      <c r="D42" s="15" t="s">
        <v>20</v>
      </c>
      <c r="E42" s="15"/>
      <c r="F42" s="15"/>
      <c r="G42" s="19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4"/>
    </row>
    <row r="43" spans="1:18" ht="18" x14ac:dyDescent="0.35">
      <c r="A43" s="30"/>
      <c r="B43" s="17">
        <v>1</v>
      </c>
      <c r="C43" s="17">
        <v>511</v>
      </c>
      <c r="D43" s="77" t="s">
        <v>59</v>
      </c>
      <c r="E43" s="77"/>
      <c r="F43" s="77"/>
      <c r="G43" s="19" t="s">
        <v>35</v>
      </c>
      <c r="H43" s="17">
        <v>6.4</v>
      </c>
      <c r="I43" s="17">
        <v>6.62</v>
      </c>
      <c r="J43" s="17">
        <v>71.489999999999995</v>
      </c>
      <c r="K43" s="17">
        <v>397.36</v>
      </c>
      <c r="L43" s="17">
        <v>0.03</v>
      </c>
      <c r="M43" s="20">
        <v>0.15</v>
      </c>
      <c r="N43" s="17">
        <v>0</v>
      </c>
      <c r="O43" s="17">
        <v>3.2</v>
      </c>
      <c r="P43" s="17">
        <v>13.86</v>
      </c>
      <c r="Q43" s="17">
        <v>0.7</v>
      </c>
      <c r="R43" s="4"/>
    </row>
    <row r="44" spans="1:18" ht="34.200000000000003" customHeight="1" x14ac:dyDescent="0.35">
      <c r="A44" s="30"/>
      <c r="B44" s="17">
        <v>2</v>
      </c>
      <c r="C44" s="17">
        <v>496</v>
      </c>
      <c r="D44" s="81" t="s">
        <v>60</v>
      </c>
      <c r="E44" s="82"/>
      <c r="F44" s="83"/>
      <c r="G44" s="19" t="s">
        <v>61</v>
      </c>
      <c r="H44" s="17">
        <v>22.1</v>
      </c>
      <c r="I44" s="17">
        <v>19.600000000000001</v>
      </c>
      <c r="J44" s="17">
        <v>10</v>
      </c>
      <c r="K44" s="17">
        <v>309</v>
      </c>
      <c r="L44" s="17">
        <v>7.0000000000000007E-2</v>
      </c>
      <c r="M44" s="17">
        <v>0.18</v>
      </c>
      <c r="N44" s="17">
        <v>0</v>
      </c>
      <c r="O44" s="17">
        <v>5.8</v>
      </c>
      <c r="P44" s="17">
        <v>1.03</v>
      </c>
      <c r="Q44" s="17">
        <v>0.11</v>
      </c>
      <c r="R44" s="4"/>
    </row>
    <row r="45" spans="1:18" ht="18" x14ac:dyDescent="0.35">
      <c r="A45" s="30"/>
      <c r="B45" s="17">
        <v>3</v>
      </c>
      <c r="C45" s="17">
        <v>600</v>
      </c>
      <c r="D45" s="77" t="s">
        <v>62</v>
      </c>
      <c r="E45" s="77"/>
      <c r="F45" s="77"/>
      <c r="G45" s="19">
        <v>50</v>
      </c>
      <c r="H45" s="17">
        <v>3.2</v>
      </c>
      <c r="I45" s="17">
        <v>3.97</v>
      </c>
      <c r="J45" s="17">
        <v>2.5</v>
      </c>
      <c r="K45" s="17">
        <v>61.39</v>
      </c>
      <c r="L45" s="17">
        <v>0.04</v>
      </c>
      <c r="M45" s="20">
        <v>0.03</v>
      </c>
      <c r="N45" s="40">
        <v>29</v>
      </c>
      <c r="O45" s="40">
        <v>140</v>
      </c>
      <c r="P45" s="40">
        <v>2.33</v>
      </c>
      <c r="Q45" s="40">
        <v>7.1</v>
      </c>
      <c r="R45" s="4"/>
    </row>
    <row r="46" spans="1:18" ht="18" x14ac:dyDescent="0.35">
      <c r="A46" s="30"/>
      <c r="B46" s="17">
        <v>4</v>
      </c>
      <c r="C46" s="34">
        <v>71</v>
      </c>
      <c r="D46" s="88" t="s">
        <v>38</v>
      </c>
      <c r="E46" s="82"/>
      <c r="F46" s="89"/>
      <c r="G46" s="36" t="s">
        <v>39</v>
      </c>
      <c r="H46" s="17">
        <v>0.44</v>
      </c>
      <c r="I46" s="17">
        <v>0.08</v>
      </c>
      <c r="J46" s="17">
        <v>1.52</v>
      </c>
      <c r="K46" s="17">
        <v>17.2</v>
      </c>
      <c r="L46" s="17">
        <v>0.02</v>
      </c>
      <c r="M46" s="17">
        <v>0.01</v>
      </c>
      <c r="N46" s="17">
        <v>0.08</v>
      </c>
      <c r="O46" s="17">
        <v>7.59</v>
      </c>
      <c r="P46" s="17">
        <v>1.39</v>
      </c>
      <c r="Q46" s="17">
        <v>0.2</v>
      </c>
      <c r="R46" s="4"/>
    </row>
    <row r="47" spans="1:18" ht="18" x14ac:dyDescent="0.35">
      <c r="A47" s="30"/>
      <c r="B47" s="17">
        <v>5</v>
      </c>
      <c r="C47" s="17">
        <v>684</v>
      </c>
      <c r="D47" s="90" t="s">
        <v>26</v>
      </c>
      <c r="E47" s="91"/>
      <c r="F47" s="92"/>
      <c r="G47" s="19" t="s">
        <v>22</v>
      </c>
      <c r="H47" s="17">
        <v>0</v>
      </c>
      <c r="I47" s="17">
        <v>0</v>
      </c>
      <c r="J47" s="17">
        <v>10.19</v>
      </c>
      <c r="K47" s="17">
        <v>38.25</v>
      </c>
      <c r="L47" s="20">
        <v>1E-3</v>
      </c>
      <c r="M47" s="20">
        <v>0</v>
      </c>
      <c r="N47" s="20">
        <v>0</v>
      </c>
      <c r="O47" s="20">
        <v>12</v>
      </c>
      <c r="P47" s="20">
        <v>6.5</v>
      </c>
      <c r="Q47" s="20">
        <v>0.8</v>
      </c>
      <c r="R47" s="4"/>
    </row>
    <row r="48" spans="1:18" ht="18" x14ac:dyDescent="0.35">
      <c r="A48" s="30"/>
      <c r="B48" s="17">
        <v>6</v>
      </c>
      <c r="C48" s="64" t="s">
        <v>27</v>
      </c>
      <c r="D48" s="96" t="s">
        <v>43</v>
      </c>
      <c r="E48" s="75"/>
      <c r="F48" s="76"/>
      <c r="G48" s="35">
        <v>30</v>
      </c>
      <c r="H48" s="17">
        <v>1.8</v>
      </c>
      <c r="I48" s="17">
        <v>0.6</v>
      </c>
      <c r="J48" s="17">
        <v>12.6</v>
      </c>
      <c r="K48" s="17">
        <v>64.3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4"/>
    </row>
    <row r="49" spans="1:18" ht="18" x14ac:dyDescent="0.35">
      <c r="A49" s="30"/>
      <c r="B49" s="17">
        <v>7</v>
      </c>
      <c r="C49" s="17" t="s">
        <v>27</v>
      </c>
      <c r="D49" s="93" t="s">
        <v>56</v>
      </c>
      <c r="E49" s="94"/>
      <c r="F49" s="95"/>
      <c r="G49" s="46">
        <v>200</v>
      </c>
      <c r="H49" s="46">
        <v>0</v>
      </c>
      <c r="I49" s="46">
        <v>0</v>
      </c>
      <c r="J49" s="46">
        <v>23</v>
      </c>
      <c r="K49" s="46">
        <v>92</v>
      </c>
      <c r="L49" s="46">
        <v>0.02</v>
      </c>
      <c r="M49" s="46">
        <v>0.02</v>
      </c>
      <c r="N49" s="46">
        <v>4</v>
      </c>
      <c r="O49" s="46">
        <v>14</v>
      </c>
      <c r="P49" s="46">
        <v>0</v>
      </c>
      <c r="Q49" s="46">
        <v>2.8</v>
      </c>
      <c r="R49" s="4"/>
    </row>
    <row r="50" spans="1:18" ht="18.600000000000001" thickBot="1" x14ac:dyDescent="0.4">
      <c r="A50" s="30"/>
      <c r="B50" s="17"/>
      <c r="C50" s="17"/>
      <c r="D50" s="15" t="s">
        <v>30</v>
      </c>
      <c r="E50" s="15"/>
      <c r="F50" s="15"/>
      <c r="G50" s="21" t="s">
        <v>63</v>
      </c>
      <c r="H50" s="22">
        <f t="shared" ref="H50:Q50" si="8">SUM(H43:H49)</f>
        <v>33.94</v>
      </c>
      <c r="I50" s="22">
        <f t="shared" si="8"/>
        <v>30.87</v>
      </c>
      <c r="J50" s="22">
        <f t="shared" si="8"/>
        <v>131.29999999999998</v>
      </c>
      <c r="K50" s="22">
        <f t="shared" si="8"/>
        <v>979.5</v>
      </c>
      <c r="L50" s="22">
        <f t="shared" si="8"/>
        <v>0.18099999999999999</v>
      </c>
      <c r="M50" s="22">
        <f t="shared" si="8"/>
        <v>0.39</v>
      </c>
      <c r="N50" s="22">
        <f t="shared" si="8"/>
        <v>33.08</v>
      </c>
      <c r="O50" s="22">
        <f t="shared" si="8"/>
        <v>182.59</v>
      </c>
      <c r="P50" s="22">
        <f t="shared" si="8"/>
        <v>25.11</v>
      </c>
      <c r="Q50" s="22">
        <f t="shared" si="8"/>
        <v>11.71</v>
      </c>
      <c r="R50" s="4"/>
    </row>
    <row r="51" spans="1:18" ht="18.600000000000001" thickBot="1" x14ac:dyDescent="0.4">
      <c r="A51" s="37"/>
      <c r="B51" s="39"/>
      <c r="C51" s="39"/>
      <c r="D51" s="27" t="s">
        <v>32</v>
      </c>
      <c r="E51" s="27"/>
      <c r="F51" s="27"/>
      <c r="G51" s="28" t="str">
        <f>G50</f>
        <v>800</v>
      </c>
      <c r="H51" s="26">
        <f>H50</f>
        <v>33.94</v>
      </c>
      <c r="I51" s="26">
        <f t="shared" ref="I51:Q51" si="9">I50</f>
        <v>30.87</v>
      </c>
      <c r="J51" s="26">
        <f t="shared" si="9"/>
        <v>131.29999999999998</v>
      </c>
      <c r="K51" s="26">
        <f t="shared" si="9"/>
        <v>979.5</v>
      </c>
      <c r="L51" s="26">
        <f t="shared" si="9"/>
        <v>0.18099999999999999</v>
      </c>
      <c r="M51" s="26">
        <f t="shared" si="9"/>
        <v>0.39</v>
      </c>
      <c r="N51" s="26">
        <f t="shared" si="9"/>
        <v>33.08</v>
      </c>
      <c r="O51" s="26">
        <f t="shared" si="9"/>
        <v>182.59</v>
      </c>
      <c r="P51" s="26">
        <f t="shared" si="9"/>
        <v>25.11</v>
      </c>
      <c r="Q51" s="26">
        <f t="shared" si="9"/>
        <v>11.71</v>
      </c>
      <c r="R51" s="4"/>
    </row>
    <row r="52" spans="1:18" ht="18" x14ac:dyDescent="0.35">
      <c r="A52" s="29" t="s">
        <v>64</v>
      </c>
      <c r="B52" s="17"/>
      <c r="C52" s="17"/>
      <c r="D52" s="15" t="s">
        <v>20</v>
      </c>
      <c r="E52" s="15"/>
      <c r="F52" s="15"/>
      <c r="G52" s="1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4"/>
    </row>
    <row r="53" spans="1:18" ht="18" x14ac:dyDescent="0.35">
      <c r="A53" s="30"/>
      <c r="B53" s="17">
        <v>1</v>
      </c>
      <c r="C53" s="17">
        <v>520</v>
      </c>
      <c r="D53" s="77" t="s">
        <v>65</v>
      </c>
      <c r="E53" s="77"/>
      <c r="F53" s="77"/>
      <c r="G53" s="19" t="s">
        <v>35</v>
      </c>
      <c r="H53" s="17">
        <v>4.32</v>
      </c>
      <c r="I53" s="17">
        <v>8.5</v>
      </c>
      <c r="J53" s="17">
        <v>31.04</v>
      </c>
      <c r="K53" s="17">
        <v>322.7</v>
      </c>
      <c r="L53" s="20">
        <v>0.1</v>
      </c>
      <c r="M53" s="20">
        <v>0.1</v>
      </c>
      <c r="N53" s="17">
        <v>3.13</v>
      </c>
      <c r="O53" s="17">
        <v>155.08000000000001</v>
      </c>
      <c r="P53" s="17">
        <v>15.19</v>
      </c>
      <c r="Q53" s="17">
        <v>2.73</v>
      </c>
      <c r="R53" s="4"/>
    </row>
    <row r="54" spans="1:18" ht="18" x14ac:dyDescent="0.35">
      <c r="A54" s="30"/>
      <c r="B54" s="17">
        <v>2</v>
      </c>
      <c r="C54" s="17">
        <v>371</v>
      </c>
      <c r="D54" s="77" t="s">
        <v>66</v>
      </c>
      <c r="E54" s="77"/>
      <c r="F54" s="77"/>
      <c r="G54" s="19" t="s">
        <v>67</v>
      </c>
      <c r="H54" s="17">
        <v>22.1</v>
      </c>
      <c r="I54" s="17">
        <v>15.11</v>
      </c>
      <c r="J54" s="17">
        <v>4.13</v>
      </c>
      <c r="K54" s="17">
        <v>270.23</v>
      </c>
      <c r="L54" s="17">
        <v>0.04</v>
      </c>
      <c r="M54" s="20">
        <v>0.06</v>
      </c>
      <c r="N54" s="17">
        <v>3.05</v>
      </c>
      <c r="O54" s="17">
        <v>114.62</v>
      </c>
      <c r="P54" s="17">
        <v>12.78</v>
      </c>
      <c r="Q54" s="17">
        <v>1.39</v>
      </c>
      <c r="R54" s="4"/>
    </row>
    <row r="55" spans="1:18" ht="18" x14ac:dyDescent="0.35">
      <c r="A55" s="30"/>
      <c r="B55" s="17">
        <v>3</v>
      </c>
      <c r="C55" s="45" t="s">
        <v>27</v>
      </c>
      <c r="D55" s="79" t="s">
        <v>56</v>
      </c>
      <c r="E55" s="72"/>
      <c r="F55" s="80"/>
      <c r="G55" s="46">
        <v>200</v>
      </c>
      <c r="H55" s="46">
        <v>1</v>
      </c>
      <c r="I55" s="46">
        <v>0</v>
      </c>
      <c r="J55" s="46">
        <v>28</v>
      </c>
      <c r="K55" s="46">
        <v>112</v>
      </c>
      <c r="L55" s="46">
        <v>0.03</v>
      </c>
      <c r="M55" s="46">
        <v>0.04</v>
      </c>
      <c r="N55" s="46">
        <v>34</v>
      </c>
      <c r="O55" s="46">
        <v>197</v>
      </c>
      <c r="P55" s="46">
        <v>0</v>
      </c>
      <c r="Q55" s="46">
        <v>0.23</v>
      </c>
      <c r="R55" s="4"/>
    </row>
    <row r="56" spans="1:18" ht="18" x14ac:dyDescent="0.35">
      <c r="A56" s="30"/>
      <c r="B56" s="17">
        <v>4</v>
      </c>
      <c r="C56" s="17">
        <v>332</v>
      </c>
      <c r="D56" s="78" t="s">
        <v>68</v>
      </c>
      <c r="E56" s="72"/>
      <c r="F56" s="73"/>
      <c r="G56" s="19" t="s">
        <v>69</v>
      </c>
      <c r="H56" s="17">
        <v>1.1000000000000001</v>
      </c>
      <c r="I56" s="17">
        <v>2</v>
      </c>
      <c r="J56" s="17">
        <v>2.82</v>
      </c>
      <c r="K56" s="17">
        <v>33.299999999999997</v>
      </c>
      <c r="L56" s="20">
        <v>0.02</v>
      </c>
      <c r="M56" s="20">
        <v>0.02</v>
      </c>
      <c r="N56" s="20">
        <v>0.08</v>
      </c>
      <c r="O56" s="20">
        <v>0</v>
      </c>
      <c r="P56" s="20">
        <v>0</v>
      </c>
      <c r="Q56" s="20">
        <v>0</v>
      </c>
      <c r="R56" s="4"/>
    </row>
    <row r="57" spans="1:18" ht="18" x14ac:dyDescent="0.35">
      <c r="A57" s="30"/>
      <c r="B57" s="17">
        <v>5</v>
      </c>
      <c r="C57" s="17">
        <v>3</v>
      </c>
      <c r="D57" s="90" t="s">
        <v>23</v>
      </c>
      <c r="E57" s="91"/>
      <c r="F57" s="92"/>
      <c r="G57" s="19" t="s">
        <v>24</v>
      </c>
      <c r="H57" s="17">
        <v>11.72</v>
      </c>
      <c r="I57" s="17">
        <v>17.079999999999998</v>
      </c>
      <c r="J57" s="17">
        <v>14</v>
      </c>
      <c r="K57" s="17">
        <v>113.22</v>
      </c>
      <c r="L57" s="17">
        <v>0.4</v>
      </c>
      <c r="M57" s="20">
        <v>0.03</v>
      </c>
      <c r="N57" s="17">
        <v>0</v>
      </c>
      <c r="O57" s="17">
        <v>61.2</v>
      </c>
      <c r="P57" s="17">
        <v>13.94</v>
      </c>
      <c r="Q57" s="17">
        <v>0.37</v>
      </c>
      <c r="R57" s="4"/>
    </row>
    <row r="58" spans="1:18" ht="18" x14ac:dyDescent="0.35">
      <c r="A58" s="30"/>
      <c r="B58" s="17">
        <v>6</v>
      </c>
      <c r="C58" s="64">
        <v>684</v>
      </c>
      <c r="D58" s="66" t="s">
        <v>26</v>
      </c>
      <c r="E58" s="67"/>
      <c r="F58" s="68"/>
      <c r="G58" s="36" t="s">
        <v>22</v>
      </c>
      <c r="H58" s="17">
        <v>0</v>
      </c>
      <c r="I58" s="17">
        <v>0</v>
      </c>
      <c r="J58" s="17">
        <v>10.19</v>
      </c>
      <c r="K58" s="17">
        <v>38.25</v>
      </c>
      <c r="L58" s="20">
        <v>1E-3</v>
      </c>
      <c r="M58" s="20">
        <v>0</v>
      </c>
      <c r="N58" s="20">
        <v>0</v>
      </c>
      <c r="O58" s="20">
        <v>12</v>
      </c>
      <c r="P58" s="20">
        <v>6.5</v>
      </c>
      <c r="Q58" s="20">
        <v>0.8</v>
      </c>
      <c r="R58" s="4"/>
    </row>
    <row r="59" spans="1:18" ht="18.600000000000001" thickBot="1" x14ac:dyDescent="0.4">
      <c r="A59" s="30"/>
      <c r="B59" s="17"/>
      <c r="C59" s="17"/>
      <c r="D59" s="74" t="s">
        <v>30</v>
      </c>
      <c r="E59" s="74"/>
      <c r="F59" s="74"/>
      <c r="G59" s="21" t="s">
        <v>70</v>
      </c>
      <c r="H59" s="22">
        <f t="shared" ref="H59:Q59" si="10">SUM(H53:H58)</f>
        <v>40.24</v>
      </c>
      <c r="I59" s="22">
        <f t="shared" si="10"/>
        <v>42.69</v>
      </c>
      <c r="J59" s="22">
        <f t="shared" si="10"/>
        <v>90.179999999999993</v>
      </c>
      <c r="K59" s="22">
        <f t="shared" si="10"/>
        <v>889.7</v>
      </c>
      <c r="L59" s="22">
        <f t="shared" si="10"/>
        <v>0.59100000000000008</v>
      </c>
      <c r="M59" s="22">
        <f t="shared" si="10"/>
        <v>0.25</v>
      </c>
      <c r="N59" s="22">
        <f t="shared" si="10"/>
        <v>40.26</v>
      </c>
      <c r="O59" s="22">
        <f t="shared" si="10"/>
        <v>539.90000000000009</v>
      </c>
      <c r="P59" s="22">
        <f t="shared" si="10"/>
        <v>48.41</v>
      </c>
      <c r="Q59" s="22">
        <f t="shared" si="10"/>
        <v>5.5200000000000005</v>
      </c>
      <c r="R59" s="4"/>
    </row>
    <row r="60" spans="1:18" ht="18.600000000000001" thickBot="1" x14ac:dyDescent="0.4">
      <c r="A60" s="37"/>
      <c r="B60" s="25"/>
      <c r="C60" s="26"/>
      <c r="D60" s="27" t="s">
        <v>32</v>
      </c>
      <c r="E60" s="27"/>
      <c r="F60" s="27"/>
      <c r="G60" s="28" t="str">
        <f>G59</f>
        <v>785</v>
      </c>
      <c r="H60" s="26">
        <f>H59</f>
        <v>40.24</v>
      </c>
      <c r="I60" s="26">
        <f t="shared" ref="I60:Q60" si="11">I59</f>
        <v>42.69</v>
      </c>
      <c r="J60" s="26">
        <f t="shared" si="11"/>
        <v>90.179999999999993</v>
      </c>
      <c r="K60" s="26">
        <f t="shared" si="11"/>
        <v>889.7</v>
      </c>
      <c r="L60" s="26">
        <f t="shared" si="11"/>
        <v>0.59100000000000008</v>
      </c>
      <c r="M60" s="26">
        <f t="shared" si="11"/>
        <v>0.25</v>
      </c>
      <c r="N60" s="26">
        <f t="shared" si="11"/>
        <v>40.26</v>
      </c>
      <c r="O60" s="26">
        <f t="shared" si="11"/>
        <v>539.90000000000009</v>
      </c>
      <c r="P60" s="26">
        <f t="shared" si="11"/>
        <v>48.41</v>
      </c>
      <c r="Q60" s="26">
        <f t="shared" si="11"/>
        <v>5.5200000000000005</v>
      </c>
      <c r="R60" s="4"/>
    </row>
    <row r="61" spans="1:18" ht="18" x14ac:dyDescent="0.35">
      <c r="A61" s="29" t="s">
        <v>71</v>
      </c>
      <c r="B61" s="17"/>
      <c r="C61" s="17"/>
      <c r="D61" s="69" t="s">
        <v>20</v>
      </c>
      <c r="E61" s="70"/>
      <c r="F61" s="71"/>
      <c r="G61" s="19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4"/>
    </row>
    <row r="62" spans="1:18" ht="18" x14ac:dyDescent="0.35">
      <c r="A62" s="30"/>
      <c r="B62" s="17">
        <v>1</v>
      </c>
      <c r="C62" s="17">
        <v>302</v>
      </c>
      <c r="D62" s="77" t="s">
        <v>72</v>
      </c>
      <c r="E62" s="77"/>
      <c r="F62" s="77"/>
      <c r="G62" s="19" t="s">
        <v>22</v>
      </c>
      <c r="H62" s="17">
        <v>5.0999999999999996</v>
      </c>
      <c r="I62" s="17">
        <v>10.72</v>
      </c>
      <c r="J62" s="17">
        <v>33.42</v>
      </c>
      <c r="K62" s="17">
        <v>251</v>
      </c>
      <c r="L62" s="17">
        <v>0.05</v>
      </c>
      <c r="M62" s="17">
        <v>0.06</v>
      </c>
      <c r="N62" s="17">
        <v>1.17</v>
      </c>
      <c r="O62" s="17">
        <v>130.09</v>
      </c>
      <c r="P62" s="17">
        <v>30.12</v>
      </c>
      <c r="Q62" s="17">
        <v>0.47</v>
      </c>
      <c r="R62" s="4"/>
    </row>
    <row r="63" spans="1:18" ht="18" x14ac:dyDescent="0.35">
      <c r="A63" s="30"/>
      <c r="B63" s="17">
        <v>2</v>
      </c>
      <c r="C63" s="17">
        <v>3</v>
      </c>
      <c r="D63" s="77" t="s">
        <v>23</v>
      </c>
      <c r="E63" s="77"/>
      <c r="F63" s="77"/>
      <c r="G63" s="19" t="s">
        <v>24</v>
      </c>
      <c r="H63" s="17">
        <v>11.72</v>
      </c>
      <c r="I63" s="17">
        <v>17.079999999999998</v>
      </c>
      <c r="J63" s="17">
        <v>14</v>
      </c>
      <c r="K63" s="17">
        <v>113.22</v>
      </c>
      <c r="L63" s="17">
        <v>0.4</v>
      </c>
      <c r="M63" s="20">
        <v>0.03</v>
      </c>
      <c r="N63" s="17">
        <v>0</v>
      </c>
      <c r="O63" s="17">
        <v>61.2</v>
      </c>
      <c r="P63" s="17">
        <v>13.94</v>
      </c>
      <c r="Q63" s="17">
        <v>0.37</v>
      </c>
      <c r="R63" s="4"/>
    </row>
    <row r="64" spans="1:18" ht="18" x14ac:dyDescent="0.35">
      <c r="A64" s="30"/>
      <c r="B64" s="17">
        <v>3</v>
      </c>
      <c r="C64" s="17">
        <v>693</v>
      </c>
      <c r="D64" s="77" t="s">
        <v>73</v>
      </c>
      <c r="E64" s="77"/>
      <c r="F64" s="77"/>
      <c r="G64" s="19" t="s">
        <v>22</v>
      </c>
      <c r="H64" s="17">
        <v>4.8</v>
      </c>
      <c r="I64" s="17">
        <v>4.2</v>
      </c>
      <c r="J64" s="17">
        <v>18.399999999999999</v>
      </c>
      <c r="K64" s="17">
        <v>154</v>
      </c>
      <c r="L64" s="20">
        <v>0.08</v>
      </c>
      <c r="M64" s="20">
        <v>0.36</v>
      </c>
      <c r="N64" s="20">
        <v>0.4</v>
      </c>
      <c r="O64" s="20">
        <v>228</v>
      </c>
      <c r="P64" s="20">
        <v>46</v>
      </c>
      <c r="Q64" s="20">
        <v>0.84</v>
      </c>
      <c r="R64" s="4"/>
    </row>
    <row r="65" spans="1:18" ht="18" x14ac:dyDescent="0.35">
      <c r="A65" s="30"/>
      <c r="B65" s="17">
        <v>4</v>
      </c>
      <c r="C65" s="17" t="s">
        <v>27</v>
      </c>
      <c r="D65" s="78" t="s">
        <v>50</v>
      </c>
      <c r="E65" s="72"/>
      <c r="F65" s="73"/>
      <c r="G65" s="19" t="s">
        <v>51</v>
      </c>
      <c r="H65" s="17">
        <v>5.63</v>
      </c>
      <c r="I65" s="17">
        <v>6.28</v>
      </c>
      <c r="J65" s="17">
        <v>59.7</v>
      </c>
      <c r="K65" s="17">
        <v>179.9</v>
      </c>
      <c r="L65" s="20">
        <v>0.18</v>
      </c>
      <c r="M65" s="20">
        <v>0.01</v>
      </c>
      <c r="N65" s="20">
        <v>0</v>
      </c>
      <c r="O65" s="20">
        <v>16.329999999999998</v>
      </c>
      <c r="P65" s="20">
        <v>23.05</v>
      </c>
      <c r="Q65" s="20">
        <v>1.2</v>
      </c>
      <c r="R65" s="41"/>
    </row>
    <row r="66" spans="1:18" ht="18.600000000000001" thickBot="1" x14ac:dyDescent="0.4">
      <c r="A66" s="30"/>
      <c r="B66" s="17"/>
      <c r="C66" s="17"/>
      <c r="D66" s="15" t="s">
        <v>30</v>
      </c>
      <c r="E66" s="15"/>
      <c r="F66" s="15"/>
      <c r="G66" s="21" t="s">
        <v>74</v>
      </c>
      <c r="H66" s="22">
        <f t="shared" ref="H66:Q66" si="12">SUM(H62:H65)</f>
        <v>27.25</v>
      </c>
      <c r="I66" s="22">
        <f t="shared" si="12"/>
        <v>38.279999999999994</v>
      </c>
      <c r="J66" s="22">
        <f t="shared" si="12"/>
        <v>125.52</v>
      </c>
      <c r="K66" s="22">
        <f t="shared" si="12"/>
        <v>698.12</v>
      </c>
      <c r="L66" s="22">
        <f t="shared" si="12"/>
        <v>0.71</v>
      </c>
      <c r="M66" s="22">
        <f t="shared" si="12"/>
        <v>0.45999999999999996</v>
      </c>
      <c r="N66" s="22">
        <f t="shared" si="12"/>
        <v>1.5699999999999998</v>
      </c>
      <c r="O66" s="22">
        <f t="shared" si="12"/>
        <v>435.62</v>
      </c>
      <c r="P66" s="22">
        <f t="shared" si="12"/>
        <v>113.11</v>
      </c>
      <c r="Q66" s="22">
        <f t="shared" si="12"/>
        <v>2.88</v>
      </c>
      <c r="R66" s="4"/>
    </row>
    <row r="67" spans="1:18" ht="18.600000000000001" thickBot="1" x14ac:dyDescent="0.4">
      <c r="A67" s="37"/>
      <c r="B67" s="25"/>
      <c r="C67" s="26"/>
      <c r="D67" s="27" t="s">
        <v>32</v>
      </c>
      <c r="E67" s="27"/>
      <c r="F67" s="27"/>
      <c r="G67" s="28" t="str">
        <f>G66</f>
        <v>515</v>
      </c>
      <c r="H67" s="26">
        <f>H66</f>
        <v>27.25</v>
      </c>
      <c r="I67" s="26">
        <f t="shared" ref="I67:Q67" si="13">I66</f>
        <v>38.279999999999994</v>
      </c>
      <c r="J67" s="26">
        <f t="shared" si="13"/>
        <v>125.52</v>
      </c>
      <c r="K67" s="26">
        <f t="shared" si="13"/>
        <v>698.12</v>
      </c>
      <c r="L67" s="26">
        <f t="shared" si="13"/>
        <v>0.71</v>
      </c>
      <c r="M67" s="26">
        <f t="shared" si="13"/>
        <v>0.45999999999999996</v>
      </c>
      <c r="N67" s="26">
        <f t="shared" si="13"/>
        <v>1.5699999999999998</v>
      </c>
      <c r="O67" s="26">
        <f t="shared" si="13"/>
        <v>435.62</v>
      </c>
      <c r="P67" s="26">
        <f t="shared" si="13"/>
        <v>113.11</v>
      </c>
      <c r="Q67" s="26">
        <f t="shared" si="13"/>
        <v>2.88</v>
      </c>
      <c r="R67" s="4"/>
    </row>
    <row r="68" spans="1:18" ht="18" x14ac:dyDescent="0.35">
      <c r="A68" s="29" t="s">
        <v>75</v>
      </c>
      <c r="B68" s="17"/>
      <c r="C68" s="17"/>
      <c r="D68" s="69" t="s">
        <v>20</v>
      </c>
      <c r="E68" s="70"/>
      <c r="F68" s="71"/>
      <c r="G68" s="19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4"/>
    </row>
    <row r="69" spans="1:18" ht="18" x14ac:dyDescent="0.35">
      <c r="A69" s="30"/>
      <c r="B69" s="17">
        <v>1</v>
      </c>
      <c r="C69" s="17">
        <v>340</v>
      </c>
      <c r="D69" s="78" t="s">
        <v>76</v>
      </c>
      <c r="E69" s="72"/>
      <c r="F69" s="73"/>
      <c r="G69" s="19" t="s">
        <v>29</v>
      </c>
      <c r="H69" s="17">
        <v>10</v>
      </c>
      <c r="I69" s="17">
        <v>16.7</v>
      </c>
      <c r="J69" s="17">
        <v>1.9</v>
      </c>
      <c r="K69" s="17">
        <v>298.5</v>
      </c>
      <c r="L69" s="17">
        <v>7.0000000000000007E-2</v>
      </c>
      <c r="M69" s="20">
        <v>0.15</v>
      </c>
      <c r="N69" s="17">
        <v>0.2</v>
      </c>
      <c r="O69" s="17">
        <v>81.099999999999994</v>
      </c>
      <c r="P69" s="17">
        <v>14.4</v>
      </c>
      <c r="Q69" s="17">
        <v>2.0699999999999998</v>
      </c>
      <c r="R69" s="4"/>
    </row>
    <row r="70" spans="1:18" ht="18" x14ac:dyDescent="0.35">
      <c r="A70" s="30"/>
      <c r="B70" s="17">
        <v>2</v>
      </c>
      <c r="C70" s="17">
        <v>1</v>
      </c>
      <c r="D70" s="78" t="s">
        <v>77</v>
      </c>
      <c r="E70" s="72"/>
      <c r="F70" s="73"/>
      <c r="G70" s="19" t="s">
        <v>78</v>
      </c>
      <c r="H70" s="17">
        <v>1.23</v>
      </c>
      <c r="I70" s="17">
        <v>1.88</v>
      </c>
      <c r="J70" s="17">
        <v>17.03</v>
      </c>
      <c r="K70" s="17">
        <v>98.22</v>
      </c>
      <c r="L70" s="20">
        <v>0.4</v>
      </c>
      <c r="M70" s="20">
        <v>0.06</v>
      </c>
      <c r="N70" s="20">
        <v>0</v>
      </c>
      <c r="O70" s="20">
        <v>61.2</v>
      </c>
      <c r="P70" s="20">
        <v>8.9</v>
      </c>
      <c r="Q70" s="20">
        <v>0.37</v>
      </c>
      <c r="R70" s="4"/>
    </row>
    <row r="71" spans="1:18" ht="18" x14ac:dyDescent="0.35">
      <c r="A71" s="30"/>
      <c r="B71" s="17">
        <v>3</v>
      </c>
      <c r="C71" s="17">
        <v>692</v>
      </c>
      <c r="D71" s="77" t="s">
        <v>40</v>
      </c>
      <c r="E71" s="77"/>
      <c r="F71" s="77"/>
      <c r="G71" s="19">
        <v>200</v>
      </c>
      <c r="H71" s="17">
        <v>1.41</v>
      </c>
      <c r="I71" s="17">
        <v>1.25</v>
      </c>
      <c r="J71" s="17">
        <v>22.33</v>
      </c>
      <c r="K71" s="17">
        <v>101.8</v>
      </c>
      <c r="L71" s="20">
        <v>0.04</v>
      </c>
      <c r="M71" s="20">
        <v>0.14000000000000001</v>
      </c>
      <c r="N71" s="20">
        <v>1.3</v>
      </c>
      <c r="O71" s="20">
        <v>125.7</v>
      </c>
      <c r="P71" s="20">
        <v>59</v>
      </c>
      <c r="Q71" s="20">
        <v>0.14000000000000001</v>
      </c>
      <c r="R71" s="4"/>
    </row>
    <row r="72" spans="1:18" ht="18" x14ac:dyDescent="0.35">
      <c r="A72" s="30"/>
      <c r="B72" s="17">
        <v>4</v>
      </c>
      <c r="C72" s="17" t="s">
        <v>27</v>
      </c>
      <c r="D72" s="78" t="s">
        <v>28</v>
      </c>
      <c r="E72" s="72"/>
      <c r="F72" s="73"/>
      <c r="G72" s="19" t="s">
        <v>29</v>
      </c>
      <c r="H72" s="17">
        <v>1.8</v>
      </c>
      <c r="I72" s="17">
        <v>0.4</v>
      </c>
      <c r="J72" s="17">
        <v>19</v>
      </c>
      <c r="K72" s="17">
        <v>82</v>
      </c>
      <c r="L72" s="17">
        <v>0.02</v>
      </c>
      <c r="M72" s="20">
        <v>0.03</v>
      </c>
      <c r="N72" s="17">
        <v>10</v>
      </c>
      <c r="O72" s="17">
        <v>278</v>
      </c>
      <c r="P72" s="17">
        <v>18</v>
      </c>
      <c r="Q72" s="17">
        <v>11</v>
      </c>
      <c r="R72" s="4"/>
    </row>
    <row r="73" spans="1:18" ht="18.600000000000001" thickBot="1" x14ac:dyDescent="0.4">
      <c r="A73" s="30"/>
      <c r="B73" s="17"/>
      <c r="C73" s="17"/>
      <c r="D73" s="54" t="s">
        <v>30</v>
      </c>
      <c r="E73" s="55"/>
      <c r="F73" s="56"/>
      <c r="G73" s="21" t="s">
        <v>79</v>
      </c>
      <c r="H73" s="22">
        <f t="shared" ref="H73:Q73" si="14">SUM(H69:H72)</f>
        <v>14.440000000000001</v>
      </c>
      <c r="I73" s="22">
        <f t="shared" si="14"/>
        <v>20.229999999999997</v>
      </c>
      <c r="J73" s="22">
        <f t="shared" si="14"/>
        <v>60.26</v>
      </c>
      <c r="K73" s="22">
        <f t="shared" si="14"/>
        <v>580.52</v>
      </c>
      <c r="L73" s="22">
        <f t="shared" si="14"/>
        <v>0.53</v>
      </c>
      <c r="M73" s="22">
        <f t="shared" si="14"/>
        <v>0.38</v>
      </c>
      <c r="N73" s="22">
        <f t="shared" si="14"/>
        <v>11.5</v>
      </c>
      <c r="O73" s="22">
        <f t="shared" si="14"/>
        <v>546</v>
      </c>
      <c r="P73" s="22">
        <f t="shared" si="14"/>
        <v>100.3</v>
      </c>
      <c r="Q73" s="22">
        <f t="shared" si="14"/>
        <v>13.58</v>
      </c>
      <c r="R73" s="4"/>
    </row>
    <row r="74" spans="1:18" ht="18.600000000000001" thickBot="1" x14ac:dyDescent="0.4">
      <c r="A74" s="37"/>
      <c r="B74" s="25"/>
      <c r="C74" s="26"/>
      <c r="D74" s="27" t="s">
        <v>32</v>
      </c>
      <c r="E74" s="27"/>
      <c r="F74" s="27"/>
      <c r="G74" s="28" t="str">
        <f>G73</f>
        <v>540</v>
      </c>
      <c r="H74" s="26">
        <f>H73</f>
        <v>14.440000000000001</v>
      </c>
      <c r="I74" s="26">
        <f t="shared" ref="I74:Q74" si="15">I73</f>
        <v>20.229999999999997</v>
      </c>
      <c r="J74" s="26">
        <f t="shared" si="15"/>
        <v>60.26</v>
      </c>
      <c r="K74" s="26">
        <f t="shared" si="15"/>
        <v>580.52</v>
      </c>
      <c r="L74" s="26">
        <f t="shared" si="15"/>
        <v>0.53</v>
      </c>
      <c r="M74" s="26">
        <f t="shared" si="15"/>
        <v>0.38</v>
      </c>
      <c r="N74" s="26">
        <f t="shared" si="15"/>
        <v>11.5</v>
      </c>
      <c r="O74" s="26">
        <f t="shared" si="15"/>
        <v>546</v>
      </c>
      <c r="P74" s="26">
        <f t="shared" si="15"/>
        <v>100.3</v>
      </c>
      <c r="Q74" s="26">
        <f t="shared" si="15"/>
        <v>13.58</v>
      </c>
      <c r="R74" s="4"/>
    </row>
    <row r="75" spans="1:18" ht="18" x14ac:dyDescent="0.35">
      <c r="A75" s="29" t="s">
        <v>80</v>
      </c>
      <c r="B75" s="13"/>
      <c r="C75" s="17"/>
      <c r="D75" s="15" t="s">
        <v>20</v>
      </c>
      <c r="E75" s="15"/>
      <c r="F75" s="15"/>
      <c r="G75" s="19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4"/>
    </row>
    <row r="76" spans="1:18" ht="28.8" customHeight="1" x14ac:dyDescent="0.35">
      <c r="A76" s="30"/>
      <c r="B76" s="17">
        <v>1</v>
      </c>
      <c r="C76" s="17">
        <v>366</v>
      </c>
      <c r="D76" s="81" t="s">
        <v>81</v>
      </c>
      <c r="E76" s="82"/>
      <c r="F76" s="83"/>
      <c r="G76" s="19" t="s">
        <v>82</v>
      </c>
      <c r="H76" s="17">
        <v>22.8</v>
      </c>
      <c r="I76" s="17">
        <v>13.02</v>
      </c>
      <c r="J76" s="17">
        <v>30.25</v>
      </c>
      <c r="K76" s="17">
        <v>385.87</v>
      </c>
      <c r="L76" s="20">
        <v>0.06</v>
      </c>
      <c r="M76" s="20">
        <v>0.28999999999999998</v>
      </c>
      <c r="N76" s="20">
        <v>22.02</v>
      </c>
      <c r="O76" s="20">
        <v>240.7</v>
      </c>
      <c r="P76" s="20">
        <v>10.95</v>
      </c>
      <c r="Q76" s="20">
        <v>2.92</v>
      </c>
      <c r="R76" s="4"/>
    </row>
    <row r="77" spans="1:18" ht="18" x14ac:dyDescent="0.35">
      <c r="A77" s="30"/>
      <c r="B77" s="17">
        <v>2</v>
      </c>
      <c r="C77" s="17">
        <v>1</v>
      </c>
      <c r="D77" s="78" t="s">
        <v>77</v>
      </c>
      <c r="E77" s="72"/>
      <c r="F77" s="73"/>
      <c r="G77" s="19" t="s">
        <v>78</v>
      </c>
      <c r="H77" s="17">
        <v>1.23</v>
      </c>
      <c r="I77" s="17">
        <v>1.88</v>
      </c>
      <c r="J77" s="17">
        <v>17.03</v>
      </c>
      <c r="K77" s="17">
        <v>98.22</v>
      </c>
      <c r="L77" s="20">
        <v>0.4</v>
      </c>
      <c r="M77" s="20">
        <v>0.06</v>
      </c>
      <c r="N77" s="20">
        <v>0</v>
      </c>
      <c r="O77" s="20">
        <v>61.2</v>
      </c>
      <c r="P77" s="20">
        <v>8.9</v>
      </c>
      <c r="Q77" s="20">
        <v>0.37</v>
      </c>
      <c r="R77" s="4"/>
    </row>
    <row r="78" spans="1:18" ht="18" x14ac:dyDescent="0.35">
      <c r="A78" s="30"/>
      <c r="B78" s="17">
        <v>3</v>
      </c>
      <c r="C78" s="17">
        <v>693</v>
      </c>
      <c r="D78" s="77" t="s">
        <v>73</v>
      </c>
      <c r="E78" s="77"/>
      <c r="F78" s="77"/>
      <c r="G78" s="19" t="s">
        <v>22</v>
      </c>
      <c r="H78" s="17">
        <v>4.8</v>
      </c>
      <c r="I78" s="17">
        <v>4.2</v>
      </c>
      <c r="J78" s="17">
        <v>18.399999999999999</v>
      </c>
      <c r="K78" s="17">
        <v>154</v>
      </c>
      <c r="L78" s="20">
        <v>0.08</v>
      </c>
      <c r="M78" s="20">
        <v>0.36</v>
      </c>
      <c r="N78" s="20">
        <v>0.4</v>
      </c>
      <c r="O78" s="20">
        <v>228</v>
      </c>
      <c r="P78" s="20">
        <v>46</v>
      </c>
      <c r="Q78" s="20">
        <v>0.84</v>
      </c>
      <c r="R78" s="4"/>
    </row>
    <row r="79" spans="1:18" ht="18" x14ac:dyDescent="0.35">
      <c r="A79" s="30"/>
      <c r="B79" s="17">
        <v>4</v>
      </c>
      <c r="C79" s="17" t="s">
        <v>27</v>
      </c>
      <c r="D79" s="78" t="s">
        <v>28</v>
      </c>
      <c r="E79" s="72"/>
      <c r="F79" s="73"/>
      <c r="G79" s="19" t="s">
        <v>29</v>
      </c>
      <c r="H79" s="17">
        <v>1.8</v>
      </c>
      <c r="I79" s="17">
        <v>0.4</v>
      </c>
      <c r="J79" s="17">
        <v>19</v>
      </c>
      <c r="K79" s="17">
        <v>82</v>
      </c>
      <c r="L79" s="17">
        <v>0.02</v>
      </c>
      <c r="M79" s="20">
        <v>0.03</v>
      </c>
      <c r="N79" s="17">
        <v>10</v>
      </c>
      <c r="O79" s="17">
        <v>278</v>
      </c>
      <c r="P79" s="17">
        <v>18</v>
      </c>
      <c r="Q79" s="17">
        <v>11</v>
      </c>
      <c r="R79" s="4"/>
    </row>
    <row r="80" spans="1:18" ht="18.600000000000001" thickBot="1" x14ac:dyDescent="0.4">
      <c r="A80" s="30"/>
      <c r="B80" s="17"/>
      <c r="C80" s="17"/>
      <c r="D80" s="15" t="s">
        <v>30</v>
      </c>
      <c r="E80" s="15"/>
      <c r="F80" s="15"/>
      <c r="G80" s="21" t="s">
        <v>83</v>
      </c>
      <c r="H80" s="22">
        <f>SUM(H76:H79)</f>
        <v>30.630000000000003</v>
      </c>
      <c r="I80" s="22">
        <f t="shared" ref="I80:Q80" si="16">SUM(I76:I79)</f>
        <v>19.499999999999996</v>
      </c>
      <c r="J80" s="22">
        <f t="shared" si="16"/>
        <v>84.68</v>
      </c>
      <c r="K80" s="22">
        <f t="shared" si="16"/>
        <v>720.09</v>
      </c>
      <c r="L80" s="22">
        <f t="shared" si="16"/>
        <v>0.56000000000000005</v>
      </c>
      <c r="M80" s="22">
        <f t="shared" si="16"/>
        <v>0.74</v>
      </c>
      <c r="N80" s="22">
        <f t="shared" si="16"/>
        <v>32.42</v>
      </c>
      <c r="O80" s="22">
        <f t="shared" si="16"/>
        <v>807.9</v>
      </c>
      <c r="P80" s="22">
        <f t="shared" si="16"/>
        <v>83.85</v>
      </c>
      <c r="Q80" s="22">
        <f t="shared" si="16"/>
        <v>15.129999999999999</v>
      </c>
      <c r="R80" s="4"/>
    </row>
    <row r="81" spans="1:18" ht="18.600000000000001" thickBot="1" x14ac:dyDescent="0.4">
      <c r="A81" s="37"/>
      <c r="B81" s="39"/>
      <c r="C81" s="39"/>
      <c r="D81" s="27" t="s">
        <v>32</v>
      </c>
      <c r="E81" s="27"/>
      <c r="F81" s="27"/>
      <c r="G81" s="28" t="str">
        <f>G80</f>
        <v>560</v>
      </c>
      <c r="H81" s="26">
        <f>H80</f>
        <v>30.630000000000003</v>
      </c>
      <c r="I81" s="26">
        <f t="shared" ref="I81:Q81" si="17">I80</f>
        <v>19.499999999999996</v>
      </c>
      <c r="J81" s="26">
        <f t="shared" si="17"/>
        <v>84.68</v>
      </c>
      <c r="K81" s="26">
        <f t="shared" si="17"/>
        <v>720.09</v>
      </c>
      <c r="L81" s="26">
        <f t="shared" si="17"/>
        <v>0.56000000000000005</v>
      </c>
      <c r="M81" s="26">
        <f t="shared" si="17"/>
        <v>0.74</v>
      </c>
      <c r="N81" s="26">
        <f t="shared" si="17"/>
        <v>32.42</v>
      </c>
      <c r="O81" s="26">
        <f t="shared" si="17"/>
        <v>807.9</v>
      </c>
      <c r="P81" s="26">
        <f t="shared" si="17"/>
        <v>83.85</v>
      </c>
      <c r="Q81" s="26">
        <f t="shared" si="17"/>
        <v>15.129999999999999</v>
      </c>
      <c r="R81" s="4"/>
    </row>
    <row r="82" spans="1:18" ht="18" x14ac:dyDescent="0.35">
      <c r="A82" s="29" t="s">
        <v>84</v>
      </c>
      <c r="B82" s="17"/>
      <c r="C82" s="17"/>
      <c r="D82" s="15" t="s">
        <v>20</v>
      </c>
      <c r="E82" s="15"/>
      <c r="F82" s="15"/>
      <c r="G82" s="19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4"/>
    </row>
    <row r="83" spans="1:18" ht="18" x14ac:dyDescent="0.35">
      <c r="A83" s="57"/>
      <c r="B83" s="17">
        <v>1</v>
      </c>
      <c r="C83" s="17">
        <v>492</v>
      </c>
      <c r="D83" s="84" t="s">
        <v>85</v>
      </c>
      <c r="E83" s="84"/>
      <c r="F83" s="84"/>
      <c r="G83" s="19" t="s">
        <v>22</v>
      </c>
      <c r="H83" s="17">
        <v>22.37</v>
      </c>
      <c r="I83" s="17">
        <v>15.25</v>
      </c>
      <c r="J83" s="17">
        <v>31.58</v>
      </c>
      <c r="K83" s="17">
        <v>379.79</v>
      </c>
      <c r="L83" s="17">
        <v>0.24</v>
      </c>
      <c r="M83" s="17">
        <v>0.1</v>
      </c>
      <c r="N83" s="17">
        <v>3.52</v>
      </c>
      <c r="O83" s="17">
        <v>137.76</v>
      </c>
      <c r="P83" s="17">
        <v>4.4400000000000004</v>
      </c>
      <c r="Q83" s="17">
        <v>3.82</v>
      </c>
      <c r="R83" s="4"/>
    </row>
    <row r="84" spans="1:18" ht="18" x14ac:dyDescent="0.35">
      <c r="A84" s="57"/>
      <c r="B84" s="17">
        <v>2</v>
      </c>
      <c r="C84" s="64" t="s">
        <v>27</v>
      </c>
      <c r="D84" s="96" t="s">
        <v>43</v>
      </c>
      <c r="E84" s="75"/>
      <c r="F84" s="76"/>
      <c r="G84" s="35">
        <v>30</v>
      </c>
      <c r="H84" s="17">
        <v>1.8</v>
      </c>
      <c r="I84" s="17">
        <v>0.6</v>
      </c>
      <c r="J84" s="17">
        <v>12.6</v>
      </c>
      <c r="K84" s="17">
        <v>64.3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4"/>
    </row>
    <row r="85" spans="1:18" ht="18" x14ac:dyDescent="0.35">
      <c r="A85" s="57"/>
      <c r="B85" s="17">
        <v>3</v>
      </c>
      <c r="C85" s="17">
        <v>71</v>
      </c>
      <c r="D85" s="97" t="s">
        <v>49</v>
      </c>
      <c r="E85" s="98"/>
      <c r="F85" s="99"/>
      <c r="G85" s="19" t="s">
        <v>39</v>
      </c>
      <c r="H85" s="17">
        <v>0.28999999999999998</v>
      </c>
      <c r="I85" s="17">
        <v>0.04</v>
      </c>
      <c r="J85" s="17">
        <v>1.1599999999999999</v>
      </c>
      <c r="K85" s="17">
        <v>4.4000000000000004</v>
      </c>
      <c r="L85" s="17">
        <v>0.02</v>
      </c>
      <c r="M85" s="17">
        <v>0.01</v>
      </c>
      <c r="N85" s="17">
        <v>0.08</v>
      </c>
      <c r="O85" s="40">
        <v>8</v>
      </c>
      <c r="P85" s="40">
        <v>2</v>
      </c>
      <c r="Q85" s="17">
        <v>0.2</v>
      </c>
      <c r="R85" s="4"/>
    </row>
    <row r="86" spans="1:18" ht="18" x14ac:dyDescent="0.35">
      <c r="A86" s="57"/>
      <c r="B86" s="17">
        <v>4</v>
      </c>
      <c r="C86" s="17" t="s">
        <v>27</v>
      </c>
      <c r="D86" s="78" t="s">
        <v>50</v>
      </c>
      <c r="E86" s="72"/>
      <c r="F86" s="73"/>
      <c r="G86" s="19" t="s">
        <v>51</v>
      </c>
      <c r="H86" s="17">
        <v>5.63</v>
      </c>
      <c r="I86" s="17">
        <v>6.28</v>
      </c>
      <c r="J86" s="17">
        <v>59.7</v>
      </c>
      <c r="K86" s="17">
        <v>179.9</v>
      </c>
      <c r="L86" s="20">
        <v>0.18</v>
      </c>
      <c r="M86" s="20">
        <v>0.01</v>
      </c>
      <c r="N86" s="20">
        <v>0</v>
      </c>
      <c r="O86" s="20">
        <v>16.329999999999998</v>
      </c>
      <c r="P86" s="20">
        <v>23.05</v>
      </c>
      <c r="Q86" s="20">
        <v>1.2</v>
      </c>
      <c r="R86" s="41"/>
    </row>
    <row r="87" spans="1:18" ht="18" x14ac:dyDescent="0.35">
      <c r="A87" s="57"/>
      <c r="B87" s="17">
        <v>5</v>
      </c>
      <c r="C87" s="17">
        <v>684</v>
      </c>
      <c r="D87" s="78" t="s">
        <v>26</v>
      </c>
      <c r="E87" s="72"/>
      <c r="F87" s="73"/>
      <c r="G87" s="19" t="s">
        <v>22</v>
      </c>
      <c r="H87" s="17">
        <v>0</v>
      </c>
      <c r="I87" s="17">
        <v>0</v>
      </c>
      <c r="J87" s="17">
        <v>10.19</v>
      </c>
      <c r="K87" s="17">
        <v>38.25</v>
      </c>
      <c r="L87" s="20">
        <v>1E-3</v>
      </c>
      <c r="M87" s="20">
        <v>0.01</v>
      </c>
      <c r="N87" s="20">
        <v>0</v>
      </c>
      <c r="O87" s="20">
        <v>12</v>
      </c>
      <c r="P87" s="20">
        <v>6</v>
      </c>
      <c r="Q87" s="20">
        <v>0.8</v>
      </c>
      <c r="R87" s="4"/>
    </row>
    <row r="88" spans="1:18" ht="18.600000000000001" thickBot="1" x14ac:dyDescent="0.4">
      <c r="A88" s="57"/>
      <c r="B88" s="13"/>
      <c r="C88" s="13"/>
      <c r="D88" s="15" t="s">
        <v>30</v>
      </c>
      <c r="E88" s="15"/>
      <c r="F88" s="15"/>
      <c r="G88" s="21" t="s">
        <v>86</v>
      </c>
      <c r="H88" s="22">
        <f t="shared" ref="H88:Q88" si="18">SUM(H83:H87)</f>
        <v>30.09</v>
      </c>
      <c r="I88" s="22">
        <f t="shared" si="18"/>
        <v>22.169999999999998</v>
      </c>
      <c r="J88" s="22">
        <f t="shared" si="18"/>
        <v>115.22999999999999</v>
      </c>
      <c r="K88" s="22">
        <f t="shared" si="18"/>
        <v>666.64</v>
      </c>
      <c r="L88" s="22">
        <f t="shared" si="18"/>
        <v>0.441</v>
      </c>
      <c r="M88" s="22">
        <f t="shared" si="18"/>
        <v>0.13</v>
      </c>
      <c r="N88" s="22">
        <f t="shared" si="18"/>
        <v>3.6</v>
      </c>
      <c r="O88" s="22">
        <f t="shared" si="18"/>
        <v>174.08999999999997</v>
      </c>
      <c r="P88" s="22">
        <f t="shared" si="18"/>
        <v>35.49</v>
      </c>
      <c r="Q88" s="22">
        <f t="shared" si="18"/>
        <v>6.02</v>
      </c>
      <c r="R88" s="4"/>
    </row>
    <row r="89" spans="1:18" ht="18.600000000000001" thickBot="1" x14ac:dyDescent="0.4">
      <c r="A89" s="58"/>
      <c r="B89" s="38"/>
      <c r="C89" s="38"/>
      <c r="D89" s="27" t="s">
        <v>32</v>
      </c>
      <c r="E89" s="27"/>
      <c r="F89" s="27"/>
      <c r="G89" s="28" t="str">
        <f>G88</f>
        <v>530</v>
      </c>
      <c r="H89" s="26">
        <f>H88</f>
        <v>30.09</v>
      </c>
      <c r="I89" s="26">
        <f t="shared" ref="I89:Q89" si="19">I88</f>
        <v>22.169999999999998</v>
      </c>
      <c r="J89" s="26">
        <f t="shared" si="19"/>
        <v>115.22999999999999</v>
      </c>
      <c r="K89" s="26">
        <f t="shared" si="19"/>
        <v>666.64</v>
      </c>
      <c r="L89" s="26">
        <f t="shared" si="19"/>
        <v>0.441</v>
      </c>
      <c r="M89" s="26">
        <f t="shared" si="19"/>
        <v>0.13</v>
      </c>
      <c r="N89" s="26">
        <f t="shared" si="19"/>
        <v>3.6</v>
      </c>
      <c r="O89" s="26">
        <f t="shared" si="19"/>
        <v>174.08999999999997</v>
      </c>
      <c r="P89" s="26">
        <f t="shared" si="19"/>
        <v>35.49</v>
      </c>
      <c r="Q89" s="26">
        <f t="shared" si="19"/>
        <v>6.02</v>
      </c>
      <c r="R89" s="4"/>
    </row>
    <row r="90" spans="1:18" ht="18" x14ac:dyDescent="0.35">
      <c r="A90" s="59"/>
      <c r="B90" s="13"/>
      <c r="C90" s="13"/>
      <c r="D90" s="60" t="s">
        <v>87</v>
      </c>
      <c r="E90" s="61"/>
      <c r="F90" s="62"/>
      <c r="G90" s="21">
        <f>G89+G81+G74+G67+G60+G51+G41+G34+G25+G16</f>
        <v>6240</v>
      </c>
      <c r="H90" s="23">
        <f t="shared" ref="H90:Q90" si="20">(H16+H25+H34+H41+H51+H60+H67+H74+H81+H89)/10</f>
        <v>27.939</v>
      </c>
      <c r="I90" s="23">
        <f t="shared" si="20"/>
        <v>27.521999999999998</v>
      </c>
      <c r="J90" s="23">
        <f t="shared" si="20"/>
        <v>101.82899999999999</v>
      </c>
      <c r="K90" s="23">
        <f t="shared" si="20"/>
        <v>724.75800000000004</v>
      </c>
      <c r="L90" s="23">
        <f t="shared" si="20"/>
        <v>0.57450000000000001</v>
      </c>
      <c r="M90" s="23">
        <f t="shared" si="20"/>
        <v>0.34500000000000003</v>
      </c>
      <c r="N90" s="23">
        <f t="shared" si="20"/>
        <v>20.762999999999998</v>
      </c>
      <c r="O90" s="23">
        <f t="shared" si="20"/>
        <v>386.50100000000003</v>
      </c>
      <c r="P90" s="23">
        <f t="shared" si="20"/>
        <v>63.923000000000002</v>
      </c>
      <c r="Q90" s="23">
        <f t="shared" si="20"/>
        <v>7.7799999999999994</v>
      </c>
      <c r="R90" s="4"/>
    </row>
    <row r="91" spans="1:18" ht="18" x14ac:dyDescent="0.35">
      <c r="A91" s="63"/>
      <c r="C91" s="2"/>
      <c r="R91" s="4"/>
    </row>
    <row r="92" spans="1:18" ht="18" x14ac:dyDescent="0.35">
      <c r="A92" s="63"/>
      <c r="C92" s="2"/>
      <c r="R92" s="4"/>
    </row>
    <row r="93" spans="1:18" ht="18" x14ac:dyDescent="0.35">
      <c r="A93" s="63"/>
      <c r="C93" s="2"/>
      <c r="R93" s="4"/>
    </row>
  </sheetData>
  <mergeCells count="104">
    <mergeCell ref="D39:F39"/>
    <mergeCell ref="D22:F22"/>
    <mergeCell ref="D23:F23"/>
    <mergeCell ref="D13:F13"/>
    <mergeCell ref="D31:F31"/>
    <mergeCell ref="D58:F58"/>
    <mergeCell ref="D29:F29"/>
    <mergeCell ref="D32:F32"/>
    <mergeCell ref="D30:F30"/>
    <mergeCell ref="D46:F46"/>
    <mergeCell ref="D55:F55"/>
    <mergeCell ref="D48:F48"/>
    <mergeCell ref="D49:F49"/>
    <mergeCell ref="D47:F47"/>
    <mergeCell ref="A82:A89"/>
    <mergeCell ref="D82:F82"/>
    <mergeCell ref="D83:F83"/>
    <mergeCell ref="D88:F88"/>
    <mergeCell ref="D89:F89"/>
    <mergeCell ref="D90:F90"/>
    <mergeCell ref="D85:F85"/>
    <mergeCell ref="D84:F84"/>
    <mergeCell ref="D86:F86"/>
    <mergeCell ref="D87:F87"/>
    <mergeCell ref="A75:A81"/>
    <mergeCell ref="D75:F75"/>
    <mergeCell ref="D76:F76"/>
    <mergeCell ref="D77:F77"/>
    <mergeCell ref="D78:F78"/>
    <mergeCell ref="D79:F79"/>
    <mergeCell ref="D80:F80"/>
    <mergeCell ref="D81:F81"/>
    <mergeCell ref="A68:A74"/>
    <mergeCell ref="D69:F69"/>
    <mergeCell ref="D70:F70"/>
    <mergeCell ref="D71:F71"/>
    <mergeCell ref="D72:F72"/>
    <mergeCell ref="D73:F73"/>
    <mergeCell ref="D74:F74"/>
    <mergeCell ref="D68:F68"/>
    <mergeCell ref="A61:A67"/>
    <mergeCell ref="D62:F62"/>
    <mergeCell ref="D63:F63"/>
    <mergeCell ref="D64:F64"/>
    <mergeCell ref="D66:F66"/>
    <mergeCell ref="D67:F67"/>
    <mergeCell ref="D65:F65"/>
    <mergeCell ref="D61:F61"/>
    <mergeCell ref="A52:A60"/>
    <mergeCell ref="D52:F52"/>
    <mergeCell ref="D53:F53"/>
    <mergeCell ref="D54:F54"/>
    <mergeCell ref="D56:F56"/>
    <mergeCell ref="D57:F57"/>
    <mergeCell ref="D59:F59"/>
    <mergeCell ref="D60:F60"/>
    <mergeCell ref="D41:F41"/>
    <mergeCell ref="A42:A51"/>
    <mergeCell ref="D42:F42"/>
    <mergeCell ref="D43:F43"/>
    <mergeCell ref="D44:F44"/>
    <mergeCell ref="D45:F45"/>
    <mergeCell ref="D50:F50"/>
    <mergeCell ref="D51:F51"/>
    <mergeCell ref="A26:A34"/>
    <mergeCell ref="D26:F26"/>
    <mergeCell ref="D27:F27"/>
    <mergeCell ref="D28:F28"/>
    <mergeCell ref="D34:F34"/>
    <mergeCell ref="A35:A41"/>
    <mergeCell ref="D35:F35"/>
    <mergeCell ref="D36:F36"/>
    <mergeCell ref="D37:F37"/>
    <mergeCell ref="D38:F38"/>
    <mergeCell ref="D15:F15"/>
    <mergeCell ref="D16:F16"/>
    <mergeCell ref="A17:A25"/>
    <mergeCell ref="D17:F17"/>
    <mergeCell ref="D18:F18"/>
    <mergeCell ref="D19:F19"/>
    <mergeCell ref="D21:F21"/>
    <mergeCell ref="D24:F24"/>
    <mergeCell ref="D25:F25"/>
    <mergeCell ref="D20:F20"/>
    <mergeCell ref="I8:I9"/>
    <mergeCell ref="J8:J9"/>
    <mergeCell ref="K8:K9"/>
    <mergeCell ref="L8:N8"/>
    <mergeCell ref="O8:Q8"/>
    <mergeCell ref="A10:A16"/>
    <mergeCell ref="D10:F10"/>
    <mergeCell ref="D11:F11"/>
    <mergeCell ref="D12:F12"/>
    <mergeCell ref="D14:F14"/>
    <mergeCell ref="B1:J1"/>
    <mergeCell ref="J3:Q5"/>
    <mergeCell ref="F6:L6"/>
    <mergeCell ref="A7:O7"/>
    <mergeCell ref="A8:A9"/>
    <mergeCell ref="B8:B9"/>
    <mergeCell ref="C8:C9"/>
    <mergeCell ref="D8:F9"/>
    <mergeCell ref="G8:G9"/>
    <mergeCell ref="H8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DA0A-200D-487C-A223-FF12515A8D47}">
  <dimension ref="A1:R86"/>
  <sheetViews>
    <sheetView workbookViewId="0">
      <selection activeCell="D15" sqref="D15:F15"/>
    </sheetView>
  </sheetViews>
  <sheetFormatPr defaultRowHeight="14.4" x14ac:dyDescent="0.3"/>
  <sheetData>
    <row r="1" spans="1:18" x14ac:dyDescent="0.3">
      <c r="C1" s="2"/>
      <c r="J1" s="100" t="s">
        <v>89</v>
      </c>
      <c r="K1" s="6"/>
      <c r="L1" s="6"/>
      <c r="M1" s="6"/>
      <c r="N1" s="6"/>
      <c r="O1" s="6"/>
      <c r="P1" s="6"/>
      <c r="Q1" s="6"/>
    </row>
    <row r="2" spans="1:18" x14ac:dyDescent="0.3">
      <c r="C2" s="2"/>
      <c r="J2" s="6"/>
      <c r="K2" s="6"/>
      <c r="L2" s="6"/>
      <c r="M2" s="6"/>
      <c r="N2" s="6"/>
      <c r="O2" s="6"/>
      <c r="P2" s="6"/>
      <c r="Q2" s="6"/>
    </row>
    <row r="3" spans="1:18" x14ac:dyDescent="0.3">
      <c r="C3" s="2"/>
      <c r="J3" s="6"/>
      <c r="K3" s="6"/>
      <c r="L3" s="6"/>
      <c r="M3" s="6"/>
      <c r="N3" s="6"/>
      <c r="O3" s="6"/>
      <c r="P3" s="6"/>
      <c r="Q3" s="6"/>
    </row>
    <row r="4" spans="1:18" x14ac:dyDescent="0.3">
      <c r="C4" s="2"/>
      <c r="J4" s="6"/>
      <c r="K4" s="6"/>
      <c r="L4" s="6"/>
      <c r="M4" s="6"/>
      <c r="N4" s="6"/>
      <c r="O4" s="6"/>
      <c r="P4" s="6"/>
      <c r="Q4" s="6"/>
    </row>
    <row r="5" spans="1:18" x14ac:dyDescent="0.3">
      <c r="C5" s="2"/>
      <c r="J5" s="6"/>
      <c r="K5" s="6"/>
      <c r="L5" s="6"/>
      <c r="M5" s="6"/>
      <c r="N5" s="6"/>
      <c r="O5" s="6"/>
      <c r="P5" s="6"/>
      <c r="Q5" s="6"/>
    </row>
    <row r="6" spans="1:18" x14ac:dyDescent="0.3">
      <c r="C6" s="2"/>
      <c r="J6" s="6"/>
      <c r="K6" s="6"/>
      <c r="L6" s="6"/>
      <c r="M6" s="6"/>
      <c r="N6" s="6"/>
      <c r="O6" s="6"/>
      <c r="P6" s="6"/>
      <c r="Q6" s="6"/>
    </row>
    <row r="7" spans="1:18" ht="18" x14ac:dyDescent="0.35">
      <c r="A7" s="4"/>
      <c r="B7" s="4"/>
      <c r="C7" s="41"/>
      <c r="D7" s="4"/>
      <c r="E7" s="4"/>
      <c r="F7" s="4"/>
      <c r="G7" s="4"/>
      <c r="H7" s="4"/>
      <c r="I7" s="4"/>
      <c r="J7" s="6"/>
      <c r="K7" s="6"/>
      <c r="L7" s="6"/>
      <c r="M7" s="6"/>
      <c r="N7" s="6"/>
      <c r="O7" s="6"/>
      <c r="P7" s="6"/>
      <c r="Q7" s="6"/>
      <c r="R7" s="4"/>
    </row>
    <row r="8" spans="1:18" ht="18" x14ac:dyDescent="0.35">
      <c r="A8" s="4"/>
      <c r="B8" s="4"/>
      <c r="C8" s="41"/>
      <c r="D8" s="4"/>
      <c r="E8" s="4"/>
      <c r="F8" s="5" t="s">
        <v>0</v>
      </c>
      <c r="G8" s="6"/>
      <c r="H8" s="6"/>
      <c r="I8" s="6"/>
      <c r="J8" s="6"/>
      <c r="K8" s="6"/>
      <c r="L8" s="6"/>
      <c r="M8" s="4"/>
      <c r="N8" s="4"/>
      <c r="O8" s="4"/>
      <c r="P8" s="4"/>
      <c r="Q8" s="4"/>
      <c r="R8" s="4"/>
    </row>
    <row r="9" spans="1:18" ht="18" x14ac:dyDescent="0.35">
      <c r="A9" s="5" t="s">
        <v>90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</row>
    <row r="10" spans="1:18" ht="18" x14ac:dyDescent="0.35">
      <c r="A10" s="7" t="s">
        <v>2</v>
      </c>
      <c r="B10" s="10" t="s">
        <v>3</v>
      </c>
      <c r="C10" s="10" t="s">
        <v>4</v>
      </c>
      <c r="D10" s="9" t="s">
        <v>5</v>
      </c>
      <c r="E10" s="9"/>
      <c r="F10" s="9"/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1" t="s">
        <v>11</v>
      </c>
      <c r="M10" s="11"/>
      <c r="N10" s="11"/>
      <c r="O10" s="101" t="s">
        <v>12</v>
      </c>
      <c r="P10" s="101"/>
      <c r="Q10" s="101"/>
      <c r="R10" s="4"/>
    </row>
    <row r="11" spans="1:18" ht="18" x14ac:dyDescent="0.35">
      <c r="A11" s="7"/>
      <c r="B11" s="10"/>
      <c r="C11" s="10"/>
      <c r="D11" s="9"/>
      <c r="E11" s="9"/>
      <c r="F11" s="9"/>
      <c r="G11" s="10"/>
      <c r="H11" s="10"/>
      <c r="I11" s="10"/>
      <c r="J11" s="10"/>
      <c r="K11" s="10"/>
      <c r="L11" s="13" t="s">
        <v>13</v>
      </c>
      <c r="M11" s="13" t="s">
        <v>14</v>
      </c>
      <c r="N11" s="13" t="s">
        <v>15</v>
      </c>
      <c r="O11" s="13" t="s">
        <v>16</v>
      </c>
      <c r="P11" s="13" t="s">
        <v>17</v>
      </c>
      <c r="Q11" s="13" t="s">
        <v>18</v>
      </c>
      <c r="R11" s="4"/>
    </row>
    <row r="12" spans="1:18" ht="18" x14ac:dyDescent="0.35">
      <c r="A12" s="14" t="s">
        <v>19</v>
      </c>
      <c r="B12" s="13"/>
      <c r="C12" s="102"/>
      <c r="D12" s="15" t="s">
        <v>20</v>
      </c>
      <c r="E12" s="15"/>
      <c r="F12" s="15"/>
      <c r="G12" s="16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"/>
    </row>
    <row r="13" spans="1:18" ht="18" x14ac:dyDescent="0.35">
      <c r="A13" s="14"/>
      <c r="B13" s="17">
        <v>1</v>
      </c>
      <c r="C13" s="17">
        <v>302</v>
      </c>
      <c r="D13" s="18" t="s">
        <v>21</v>
      </c>
      <c r="E13" s="18"/>
      <c r="F13" s="18"/>
      <c r="G13" s="19" t="s">
        <v>22</v>
      </c>
      <c r="H13" s="17">
        <v>7.31</v>
      </c>
      <c r="I13" s="17">
        <v>10.98</v>
      </c>
      <c r="J13" s="17">
        <v>39.200000000000003</v>
      </c>
      <c r="K13" s="17">
        <v>286</v>
      </c>
      <c r="L13" s="17">
        <v>0.12</v>
      </c>
      <c r="M13" s="20">
        <v>0.41</v>
      </c>
      <c r="N13" s="20">
        <v>1.17</v>
      </c>
      <c r="O13" s="20">
        <v>162.26</v>
      </c>
      <c r="P13" s="20">
        <v>36.51</v>
      </c>
      <c r="Q13" s="20">
        <v>0.94</v>
      </c>
      <c r="R13" s="4"/>
    </row>
    <row r="14" spans="1:18" ht="18" x14ac:dyDescent="0.35">
      <c r="A14" s="14"/>
      <c r="B14" s="17">
        <v>2</v>
      </c>
      <c r="C14" s="44" t="s">
        <v>27</v>
      </c>
      <c r="D14" s="42" t="s">
        <v>91</v>
      </c>
      <c r="E14" s="42"/>
      <c r="F14" s="42"/>
      <c r="G14" s="43">
        <v>40</v>
      </c>
      <c r="H14" s="44">
        <v>3.04</v>
      </c>
      <c r="I14" s="44">
        <v>0.32</v>
      </c>
      <c r="J14" s="44">
        <v>19.68</v>
      </c>
      <c r="K14" s="44">
        <v>94</v>
      </c>
      <c r="L14" s="103">
        <v>0.53</v>
      </c>
      <c r="M14" s="103">
        <v>0.02</v>
      </c>
      <c r="N14" s="103">
        <v>0</v>
      </c>
      <c r="O14" s="103">
        <v>68</v>
      </c>
      <c r="P14" s="103">
        <v>7.27</v>
      </c>
      <c r="Q14" s="103">
        <v>0.44</v>
      </c>
      <c r="R14" s="4"/>
    </row>
    <row r="15" spans="1:18" ht="18" x14ac:dyDescent="0.35">
      <c r="A15" s="14"/>
      <c r="B15" s="17">
        <v>3</v>
      </c>
      <c r="C15" s="17">
        <v>684</v>
      </c>
      <c r="D15" s="17"/>
      <c r="E15" s="17" t="s">
        <v>25</v>
      </c>
      <c r="F15" s="17" t="s">
        <v>26</v>
      </c>
      <c r="G15" s="19" t="s">
        <v>22</v>
      </c>
      <c r="H15" s="17">
        <v>0</v>
      </c>
      <c r="I15" s="17">
        <v>0</v>
      </c>
      <c r="J15" s="17">
        <v>10.19</v>
      </c>
      <c r="K15" s="17">
        <v>38.25</v>
      </c>
      <c r="L15" s="20">
        <v>1E-3</v>
      </c>
      <c r="M15" s="20">
        <v>0</v>
      </c>
      <c r="N15" s="20">
        <v>0</v>
      </c>
      <c r="O15" s="20">
        <v>12</v>
      </c>
      <c r="P15" s="20">
        <v>6.5</v>
      </c>
      <c r="Q15" s="20">
        <v>0.8</v>
      </c>
      <c r="R15" s="4"/>
    </row>
    <row r="16" spans="1:18" ht="18" x14ac:dyDescent="0.35">
      <c r="A16" s="14"/>
      <c r="B16" s="17">
        <v>4</v>
      </c>
      <c r="C16" s="17" t="s">
        <v>27</v>
      </c>
      <c r="D16" s="17"/>
      <c r="E16" s="17"/>
      <c r="F16" s="17" t="s">
        <v>50</v>
      </c>
      <c r="G16" s="19" t="s">
        <v>51</v>
      </c>
      <c r="H16" s="17">
        <v>5.63</v>
      </c>
      <c r="I16" s="17">
        <v>6.28</v>
      </c>
      <c r="J16" s="17">
        <v>59.7</v>
      </c>
      <c r="K16" s="17">
        <v>179.9</v>
      </c>
      <c r="L16" s="20">
        <v>0.18</v>
      </c>
      <c r="M16" s="20">
        <v>0.01</v>
      </c>
      <c r="N16" s="20">
        <v>0</v>
      </c>
      <c r="O16" s="20">
        <v>16.329999999999998</v>
      </c>
      <c r="P16" s="20">
        <v>23.05</v>
      </c>
      <c r="Q16" s="20">
        <v>1.2</v>
      </c>
      <c r="R16" s="41"/>
    </row>
    <row r="17" spans="1:18" ht="18.600000000000001" thickBot="1" x14ac:dyDescent="0.4">
      <c r="A17" s="14"/>
      <c r="B17" s="17"/>
      <c r="C17" s="104"/>
      <c r="D17" s="15" t="s">
        <v>30</v>
      </c>
      <c r="E17" s="15"/>
      <c r="F17" s="15"/>
      <c r="G17" s="21"/>
      <c r="H17" s="22">
        <f t="shared" ref="H17:Q17" si="0">H13+H14+H15+H16</f>
        <v>15.98</v>
      </c>
      <c r="I17" s="22">
        <f t="shared" si="0"/>
        <v>17.580000000000002</v>
      </c>
      <c r="J17" s="22">
        <f t="shared" si="0"/>
        <v>128.77000000000001</v>
      </c>
      <c r="K17" s="22">
        <f t="shared" si="0"/>
        <v>598.15</v>
      </c>
      <c r="L17" s="23">
        <f t="shared" si="0"/>
        <v>0.83099999999999996</v>
      </c>
      <c r="M17" s="23">
        <f t="shared" si="0"/>
        <v>0.44</v>
      </c>
      <c r="N17" s="23">
        <f t="shared" si="0"/>
        <v>1.17</v>
      </c>
      <c r="O17" s="23">
        <f t="shared" si="0"/>
        <v>258.58999999999997</v>
      </c>
      <c r="P17" s="23">
        <f t="shared" si="0"/>
        <v>73.33</v>
      </c>
      <c r="Q17" s="23">
        <f t="shared" si="0"/>
        <v>3.38</v>
      </c>
      <c r="R17" s="24"/>
    </row>
    <row r="18" spans="1:18" ht="18.600000000000001" thickBot="1" x14ac:dyDescent="0.4">
      <c r="A18" s="14"/>
      <c r="B18" s="25"/>
      <c r="C18" s="105"/>
      <c r="D18" s="27" t="s">
        <v>32</v>
      </c>
      <c r="E18" s="27"/>
      <c r="F18" s="27"/>
      <c r="G18" s="28">
        <f>G13+G14+G15+G16</f>
        <v>500</v>
      </c>
      <c r="H18" s="26">
        <f>SUM(H13:H16)</f>
        <v>15.98</v>
      </c>
      <c r="I18" s="26">
        <f t="shared" ref="I18:Q18" si="1">SUM(I13:I16)</f>
        <v>17.580000000000002</v>
      </c>
      <c r="J18" s="26">
        <f t="shared" si="1"/>
        <v>128.77000000000001</v>
      </c>
      <c r="K18" s="26">
        <f t="shared" si="1"/>
        <v>598.15</v>
      </c>
      <c r="L18" s="26">
        <f t="shared" si="1"/>
        <v>0.83099999999999996</v>
      </c>
      <c r="M18" s="26">
        <f t="shared" si="1"/>
        <v>0.44</v>
      </c>
      <c r="N18" s="26">
        <f t="shared" si="1"/>
        <v>1.17</v>
      </c>
      <c r="O18" s="26">
        <f t="shared" si="1"/>
        <v>258.58999999999997</v>
      </c>
      <c r="P18" s="26">
        <f t="shared" si="1"/>
        <v>73.33</v>
      </c>
      <c r="Q18" s="26">
        <f t="shared" si="1"/>
        <v>3.38</v>
      </c>
      <c r="R18" s="4"/>
    </row>
    <row r="19" spans="1:18" ht="18" x14ac:dyDescent="0.35">
      <c r="A19" s="29" t="s">
        <v>33</v>
      </c>
      <c r="B19" s="13"/>
      <c r="C19" s="104"/>
      <c r="D19" s="15" t="s">
        <v>20</v>
      </c>
      <c r="E19" s="15"/>
      <c r="F19" s="15"/>
      <c r="G19" s="19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4"/>
    </row>
    <row r="20" spans="1:18" ht="18" x14ac:dyDescent="0.35">
      <c r="A20" s="30"/>
      <c r="B20" s="13">
        <v>1</v>
      </c>
      <c r="C20" s="17">
        <v>509</v>
      </c>
      <c r="D20" s="31" t="s">
        <v>92</v>
      </c>
      <c r="E20" s="32"/>
      <c r="F20" s="33"/>
      <c r="G20" s="19" t="s">
        <v>35</v>
      </c>
      <c r="H20" s="17">
        <v>9.7799999999999994</v>
      </c>
      <c r="I20" s="17">
        <v>2.84</v>
      </c>
      <c r="J20" s="17">
        <v>46.27</v>
      </c>
      <c r="K20" s="17">
        <v>306.19</v>
      </c>
      <c r="L20" s="20">
        <v>0.21</v>
      </c>
      <c r="M20" s="20">
        <v>0.01</v>
      </c>
      <c r="N20" s="20">
        <v>0</v>
      </c>
      <c r="O20" s="20">
        <v>191.11</v>
      </c>
      <c r="P20" s="20">
        <v>1.71</v>
      </c>
      <c r="Q20" s="20">
        <v>2.85</v>
      </c>
      <c r="R20" s="4"/>
    </row>
    <row r="21" spans="1:18" ht="18" x14ac:dyDescent="0.35">
      <c r="A21" s="30"/>
      <c r="B21" s="13">
        <v>2</v>
      </c>
      <c r="C21" s="17">
        <v>99</v>
      </c>
      <c r="D21" s="18" t="s">
        <v>36</v>
      </c>
      <c r="E21" s="18"/>
      <c r="F21" s="18"/>
      <c r="G21" s="19" t="s">
        <v>37</v>
      </c>
      <c r="H21" s="17">
        <v>12.5</v>
      </c>
      <c r="I21" s="17">
        <v>14.1</v>
      </c>
      <c r="J21" s="17">
        <v>8.34</v>
      </c>
      <c r="K21" s="17">
        <v>220.5</v>
      </c>
      <c r="L21" s="17">
        <v>0.1</v>
      </c>
      <c r="M21" s="17">
        <v>0.08</v>
      </c>
      <c r="N21" s="17">
        <v>0.5</v>
      </c>
      <c r="O21" s="17">
        <v>33.299999999999997</v>
      </c>
      <c r="P21" s="17">
        <v>21.2</v>
      </c>
      <c r="Q21" s="17">
        <v>1.2</v>
      </c>
      <c r="R21" s="4"/>
    </row>
    <row r="22" spans="1:18" ht="18" x14ac:dyDescent="0.35">
      <c r="A22" s="30"/>
      <c r="B22" s="13">
        <v>3</v>
      </c>
      <c r="C22" s="17">
        <v>587</v>
      </c>
      <c r="D22" s="17"/>
      <c r="E22" s="17"/>
      <c r="F22" s="17" t="s">
        <v>41</v>
      </c>
      <c r="G22" s="19" t="s">
        <v>42</v>
      </c>
      <c r="H22" s="17">
        <v>2.4</v>
      </c>
      <c r="I22" s="17">
        <v>1.6</v>
      </c>
      <c r="J22" s="17">
        <v>2.02</v>
      </c>
      <c r="K22" s="17">
        <v>38.83</v>
      </c>
      <c r="L22" s="20">
        <v>0.03</v>
      </c>
      <c r="M22" s="20">
        <v>0.04</v>
      </c>
      <c r="N22" s="20">
        <v>3.12</v>
      </c>
      <c r="O22" s="20">
        <v>7.71</v>
      </c>
      <c r="P22" s="20">
        <v>3.5</v>
      </c>
      <c r="Q22" s="20">
        <v>0.69</v>
      </c>
      <c r="R22" s="4"/>
    </row>
    <row r="23" spans="1:18" ht="18" x14ac:dyDescent="0.35">
      <c r="A23" s="30"/>
      <c r="B23" s="13">
        <v>4</v>
      </c>
      <c r="C23" s="44" t="s">
        <v>27</v>
      </c>
      <c r="D23" s="42" t="s">
        <v>91</v>
      </c>
      <c r="E23" s="42"/>
      <c r="F23" s="42"/>
      <c r="G23" s="43">
        <v>40</v>
      </c>
      <c r="H23" s="44">
        <v>3.04</v>
      </c>
      <c r="I23" s="44">
        <v>0.32</v>
      </c>
      <c r="J23" s="44">
        <v>19.68</v>
      </c>
      <c r="K23" s="44">
        <v>94</v>
      </c>
      <c r="L23" s="103">
        <v>0.53</v>
      </c>
      <c r="M23" s="103">
        <v>0.02</v>
      </c>
      <c r="N23" s="103">
        <v>0</v>
      </c>
      <c r="O23" s="103">
        <v>68</v>
      </c>
      <c r="P23" s="103">
        <v>7.27</v>
      </c>
      <c r="Q23" s="103">
        <v>0.44</v>
      </c>
      <c r="R23" s="4"/>
    </row>
    <row r="24" spans="1:18" ht="18" x14ac:dyDescent="0.35">
      <c r="A24" s="30"/>
      <c r="B24" s="106">
        <v>5</v>
      </c>
      <c r="C24" s="64">
        <v>686</v>
      </c>
      <c r="D24" s="65" t="s">
        <v>55</v>
      </c>
      <c r="E24" s="65"/>
      <c r="F24" s="65"/>
      <c r="G24" s="107" t="s">
        <v>22</v>
      </c>
      <c r="H24" s="46">
        <v>0.2</v>
      </c>
      <c r="I24" s="46">
        <v>0.04</v>
      </c>
      <c r="J24" s="46">
        <v>10.199999999999999</v>
      </c>
      <c r="K24" s="46">
        <v>41</v>
      </c>
      <c r="L24" s="46">
        <v>0</v>
      </c>
      <c r="M24" s="46">
        <v>0</v>
      </c>
      <c r="N24" s="46">
        <v>2.8</v>
      </c>
      <c r="O24" s="46">
        <v>3.1</v>
      </c>
      <c r="P24" s="46">
        <v>0.84</v>
      </c>
      <c r="Q24" s="46">
        <v>7.0000000000000007E-2</v>
      </c>
      <c r="R24" s="4"/>
    </row>
    <row r="25" spans="1:18" ht="18.600000000000001" thickBot="1" x14ac:dyDescent="0.4">
      <c r="A25" s="30"/>
      <c r="B25" s="13"/>
      <c r="C25" s="108"/>
      <c r="D25" s="74" t="s">
        <v>30</v>
      </c>
      <c r="E25" s="74"/>
      <c r="F25" s="74"/>
      <c r="G25" s="109"/>
      <c r="H25" s="50">
        <f>SUM(H20:H24)</f>
        <v>27.919999999999998</v>
      </c>
      <c r="I25" s="50">
        <f t="shared" ref="I25:Q25" si="2">SUM(I20:I24)</f>
        <v>18.899999999999999</v>
      </c>
      <c r="J25" s="50">
        <f t="shared" si="2"/>
        <v>86.51</v>
      </c>
      <c r="K25" s="50">
        <f t="shared" si="2"/>
        <v>700.5200000000001</v>
      </c>
      <c r="L25" s="50">
        <f t="shared" si="2"/>
        <v>0.87</v>
      </c>
      <c r="M25" s="50">
        <f t="shared" si="2"/>
        <v>0.15</v>
      </c>
      <c r="N25" s="50">
        <f t="shared" si="2"/>
        <v>6.42</v>
      </c>
      <c r="O25" s="50">
        <f t="shared" si="2"/>
        <v>303.22000000000003</v>
      </c>
      <c r="P25" s="50">
        <f t="shared" si="2"/>
        <v>34.520000000000003</v>
      </c>
      <c r="Q25" s="50">
        <f t="shared" si="2"/>
        <v>5.2500000000000009</v>
      </c>
      <c r="R25" s="4"/>
    </row>
    <row r="26" spans="1:18" ht="18.600000000000001" thickBot="1" x14ac:dyDescent="0.4">
      <c r="A26" s="37"/>
      <c r="B26" s="110"/>
      <c r="C26" s="39"/>
      <c r="D26" s="27" t="s">
        <v>32</v>
      </c>
      <c r="E26" s="27"/>
      <c r="F26" s="27"/>
      <c r="G26" s="28">
        <f>G20+G21+G22+G23+G24</f>
        <v>560</v>
      </c>
      <c r="H26" s="26">
        <f>H25</f>
        <v>27.919999999999998</v>
      </c>
      <c r="I26" s="26">
        <f t="shared" ref="I26:Q26" si="3">I25</f>
        <v>18.899999999999999</v>
      </c>
      <c r="J26" s="26">
        <f t="shared" si="3"/>
        <v>86.51</v>
      </c>
      <c r="K26" s="26">
        <f t="shared" si="3"/>
        <v>700.5200000000001</v>
      </c>
      <c r="L26" s="26">
        <f t="shared" si="3"/>
        <v>0.87</v>
      </c>
      <c r="M26" s="26">
        <f t="shared" si="3"/>
        <v>0.15</v>
      </c>
      <c r="N26" s="26">
        <f t="shared" si="3"/>
        <v>6.42</v>
      </c>
      <c r="O26" s="26">
        <f t="shared" si="3"/>
        <v>303.22000000000003</v>
      </c>
      <c r="P26" s="26">
        <f t="shared" si="3"/>
        <v>34.520000000000003</v>
      </c>
      <c r="Q26" s="26">
        <f t="shared" si="3"/>
        <v>5.2500000000000009</v>
      </c>
      <c r="R26" s="4"/>
    </row>
    <row r="27" spans="1:18" ht="18" x14ac:dyDescent="0.35">
      <c r="A27" s="29" t="s">
        <v>45</v>
      </c>
      <c r="B27" s="13"/>
      <c r="C27" s="104"/>
      <c r="D27" s="15" t="s">
        <v>20</v>
      </c>
      <c r="E27" s="15"/>
      <c r="F27" s="15"/>
      <c r="G27" s="19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4"/>
    </row>
    <row r="28" spans="1:18" ht="18" x14ac:dyDescent="0.35">
      <c r="A28" s="30"/>
      <c r="B28" s="13">
        <v>1</v>
      </c>
      <c r="C28" s="17">
        <v>332</v>
      </c>
      <c r="D28" s="18" t="s">
        <v>46</v>
      </c>
      <c r="E28" s="18"/>
      <c r="F28" s="18"/>
      <c r="G28" s="19" t="s">
        <v>35</v>
      </c>
      <c r="H28" s="17">
        <v>5.0999999999999996</v>
      </c>
      <c r="I28" s="17">
        <v>9.15</v>
      </c>
      <c r="J28" s="17">
        <v>70.400000000000006</v>
      </c>
      <c r="K28" s="17">
        <v>294.5</v>
      </c>
      <c r="L28" s="17">
        <v>0.9</v>
      </c>
      <c r="M28" s="20">
        <v>0.03</v>
      </c>
      <c r="N28" s="17">
        <v>0</v>
      </c>
      <c r="O28" s="17">
        <v>119.98</v>
      </c>
      <c r="P28" s="17">
        <v>0</v>
      </c>
      <c r="Q28" s="17">
        <v>2.21</v>
      </c>
      <c r="R28" s="4"/>
    </row>
    <row r="29" spans="1:18" ht="18" x14ac:dyDescent="0.35">
      <c r="A29" s="30"/>
      <c r="B29" s="13">
        <v>2</v>
      </c>
      <c r="C29" s="17">
        <v>437</v>
      </c>
      <c r="D29" s="18" t="s">
        <v>47</v>
      </c>
      <c r="E29" s="18"/>
      <c r="F29" s="18"/>
      <c r="G29" s="19" t="s">
        <v>48</v>
      </c>
      <c r="H29" s="17">
        <v>11.3</v>
      </c>
      <c r="I29" s="17">
        <v>9.36</v>
      </c>
      <c r="J29" s="17">
        <v>10.8</v>
      </c>
      <c r="K29" s="20">
        <v>225.55</v>
      </c>
      <c r="L29" s="17">
        <v>0.14000000000000001</v>
      </c>
      <c r="M29" s="20">
        <v>0.12</v>
      </c>
      <c r="N29" s="17">
        <v>1.08</v>
      </c>
      <c r="O29" s="17">
        <v>14.6</v>
      </c>
      <c r="P29" s="17">
        <v>22.03</v>
      </c>
      <c r="Q29" s="17">
        <v>3.62</v>
      </c>
      <c r="R29" s="4"/>
    </row>
    <row r="30" spans="1:18" ht="18" x14ac:dyDescent="0.35">
      <c r="A30" s="30"/>
      <c r="B30" s="13">
        <v>3</v>
      </c>
      <c r="C30" s="44" t="s">
        <v>27</v>
      </c>
      <c r="D30" s="42" t="s">
        <v>91</v>
      </c>
      <c r="E30" s="42"/>
      <c r="F30" s="42"/>
      <c r="G30" s="43">
        <v>40</v>
      </c>
      <c r="H30" s="44">
        <v>3.04</v>
      </c>
      <c r="I30" s="44">
        <v>0.32</v>
      </c>
      <c r="J30" s="44">
        <v>19.68</v>
      </c>
      <c r="K30" s="44">
        <v>94</v>
      </c>
      <c r="L30" s="103">
        <v>0.53</v>
      </c>
      <c r="M30" s="103">
        <v>0.02</v>
      </c>
      <c r="N30" s="103">
        <v>0</v>
      </c>
      <c r="O30" s="103">
        <v>68</v>
      </c>
      <c r="P30" s="103">
        <v>7.27</v>
      </c>
      <c r="Q30" s="103">
        <v>0.44</v>
      </c>
      <c r="R30" s="4"/>
    </row>
    <row r="31" spans="1:18" ht="18" x14ac:dyDescent="0.35">
      <c r="A31" s="30"/>
      <c r="B31" s="13">
        <v>4</v>
      </c>
      <c r="C31" s="17">
        <v>684</v>
      </c>
      <c r="D31" s="17"/>
      <c r="E31" s="17" t="s">
        <v>25</v>
      </c>
      <c r="F31" s="17" t="s">
        <v>26</v>
      </c>
      <c r="G31" s="19" t="s">
        <v>22</v>
      </c>
      <c r="H31" s="17">
        <v>0</v>
      </c>
      <c r="I31" s="17">
        <v>0</v>
      </c>
      <c r="J31" s="17">
        <v>10.19</v>
      </c>
      <c r="K31" s="17">
        <v>38.25</v>
      </c>
      <c r="L31" s="20">
        <v>1E-3</v>
      </c>
      <c r="M31" s="20">
        <v>0</v>
      </c>
      <c r="N31" s="20">
        <v>0</v>
      </c>
      <c r="O31" s="20">
        <v>12</v>
      </c>
      <c r="P31" s="20">
        <v>6.5</v>
      </c>
      <c r="Q31" s="20">
        <v>0.8</v>
      </c>
      <c r="R31" s="4"/>
    </row>
    <row r="32" spans="1:18" ht="18.600000000000001" thickBot="1" x14ac:dyDescent="0.4">
      <c r="A32" s="30"/>
      <c r="B32" s="13"/>
      <c r="C32" s="104"/>
      <c r="D32" s="22"/>
      <c r="E32" s="22"/>
      <c r="F32" s="22" t="s">
        <v>30</v>
      </c>
      <c r="G32" s="21"/>
      <c r="H32" s="22">
        <f>SUM(H28:H31)</f>
        <v>19.439999999999998</v>
      </c>
      <c r="I32" s="22">
        <f t="shared" ref="I32:Q32" si="4">SUM(I28:I31)</f>
        <v>18.829999999999998</v>
      </c>
      <c r="J32" s="22">
        <f t="shared" si="4"/>
        <v>111.07</v>
      </c>
      <c r="K32" s="22">
        <f t="shared" si="4"/>
        <v>652.29999999999995</v>
      </c>
      <c r="L32" s="22">
        <f t="shared" si="4"/>
        <v>1.571</v>
      </c>
      <c r="M32" s="22">
        <f t="shared" si="4"/>
        <v>0.16999999999999998</v>
      </c>
      <c r="N32" s="22">
        <f t="shared" si="4"/>
        <v>1.08</v>
      </c>
      <c r="O32" s="22">
        <f t="shared" si="4"/>
        <v>214.58</v>
      </c>
      <c r="P32" s="22">
        <f t="shared" si="4"/>
        <v>35.799999999999997</v>
      </c>
      <c r="Q32" s="22">
        <f t="shared" si="4"/>
        <v>7.07</v>
      </c>
      <c r="R32" s="4"/>
    </row>
    <row r="33" spans="1:18" ht="18.600000000000001" thickBot="1" x14ac:dyDescent="0.4">
      <c r="A33" s="37"/>
      <c r="B33" s="38"/>
      <c r="C33" s="111"/>
      <c r="D33" s="27" t="s">
        <v>32</v>
      </c>
      <c r="E33" s="27"/>
      <c r="F33" s="27"/>
      <c r="G33" s="28" t="s">
        <v>93</v>
      </c>
      <c r="H33" s="26">
        <f>H32</f>
        <v>19.439999999999998</v>
      </c>
      <c r="I33" s="26">
        <f t="shared" ref="I33:Q33" si="5">I32</f>
        <v>18.829999999999998</v>
      </c>
      <c r="J33" s="26">
        <f t="shared" si="5"/>
        <v>111.07</v>
      </c>
      <c r="K33" s="26">
        <f t="shared" si="5"/>
        <v>652.29999999999995</v>
      </c>
      <c r="L33" s="26">
        <f t="shared" si="5"/>
        <v>1.571</v>
      </c>
      <c r="M33" s="26">
        <f t="shared" si="5"/>
        <v>0.16999999999999998</v>
      </c>
      <c r="N33" s="26">
        <f t="shared" si="5"/>
        <v>1.08</v>
      </c>
      <c r="O33" s="26">
        <f t="shared" si="5"/>
        <v>214.58</v>
      </c>
      <c r="P33" s="26">
        <f t="shared" si="5"/>
        <v>35.799999999999997</v>
      </c>
      <c r="Q33" s="26">
        <f t="shared" si="5"/>
        <v>7.07</v>
      </c>
      <c r="R33" s="4"/>
    </row>
    <row r="34" spans="1:18" ht="18" x14ac:dyDescent="0.35">
      <c r="A34" s="29" t="s">
        <v>53</v>
      </c>
      <c r="B34" s="13"/>
      <c r="C34" s="104"/>
      <c r="D34" s="15" t="s">
        <v>20</v>
      </c>
      <c r="E34" s="15"/>
      <c r="F34" s="15"/>
      <c r="G34" s="19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4"/>
    </row>
    <row r="35" spans="1:18" ht="18" x14ac:dyDescent="0.35">
      <c r="A35" s="30"/>
      <c r="B35" s="17">
        <v>1</v>
      </c>
      <c r="C35" s="17">
        <v>436</v>
      </c>
      <c r="D35" s="18" t="s">
        <v>54</v>
      </c>
      <c r="E35" s="18"/>
      <c r="F35" s="18"/>
      <c r="G35" s="19" t="s">
        <v>22</v>
      </c>
      <c r="H35" s="17">
        <v>17.8</v>
      </c>
      <c r="I35" s="17">
        <v>9.8000000000000007</v>
      </c>
      <c r="J35" s="17">
        <v>22.9</v>
      </c>
      <c r="K35" s="17">
        <v>383.3</v>
      </c>
      <c r="L35" s="17">
        <v>0.12</v>
      </c>
      <c r="M35" s="20">
        <v>0.1</v>
      </c>
      <c r="N35" s="17">
        <v>26.07</v>
      </c>
      <c r="O35" s="17">
        <v>121.83</v>
      </c>
      <c r="P35" s="17">
        <v>7.85</v>
      </c>
      <c r="Q35" s="17">
        <v>3.77</v>
      </c>
      <c r="R35" s="4"/>
    </row>
    <row r="36" spans="1:18" ht="18" x14ac:dyDescent="0.35">
      <c r="A36" s="30"/>
      <c r="B36" s="17">
        <v>2</v>
      </c>
      <c r="C36" s="44" t="s">
        <v>27</v>
      </c>
      <c r="D36" s="42" t="s">
        <v>91</v>
      </c>
      <c r="E36" s="42"/>
      <c r="F36" s="42"/>
      <c r="G36" s="43">
        <v>40</v>
      </c>
      <c r="H36" s="44">
        <v>3.04</v>
      </c>
      <c r="I36" s="44">
        <v>0.32</v>
      </c>
      <c r="J36" s="44">
        <v>19.68</v>
      </c>
      <c r="K36" s="44">
        <v>94</v>
      </c>
      <c r="L36" s="103">
        <v>0.53</v>
      </c>
      <c r="M36" s="103">
        <v>0.02</v>
      </c>
      <c r="N36" s="103">
        <v>0</v>
      </c>
      <c r="O36" s="103">
        <v>68</v>
      </c>
      <c r="P36" s="103">
        <v>7.27</v>
      </c>
      <c r="Q36" s="103">
        <v>0.44</v>
      </c>
      <c r="R36" s="4"/>
    </row>
    <row r="37" spans="1:18" ht="18" x14ac:dyDescent="0.35">
      <c r="A37" s="30"/>
      <c r="B37" s="17">
        <v>3</v>
      </c>
      <c r="C37" s="64">
        <v>686</v>
      </c>
      <c r="D37" s="65" t="s">
        <v>55</v>
      </c>
      <c r="E37" s="65"/>
      <c r="F37" s="65"/>
      <c r="G37" s="107" t="s">
        <v>22</v>
      </c>
      <c r="H37" s="46">
        <v>0.2</v>
      </c>
      <c r="I37" s="46">
        <v>0.04</v>
      </c>
      <c r="J37" s="46">
        <v>10.199999999999999</v>
      </c>
      <c r="K37" s="46">
        <v>41</v>
      </c>
      <c r="L37" s="46">
        <v>0</v>
      </c>
      <c r="M37" s="46">
        <v>0</v>
      </c>
      <c r="N37" s="46">
        <v>2.8</v>
      </c>
      <c r="O37" s="46">
        <v>3.1</v>
      </c>
      <c r="P37" s="46">
        <v>0.84</v>
      </c>
      <c r="Q37" s="46">
        <v>7.0000000000000007E-2</v>
      </c>
      <c r="R37" s="4"/>
    </row>
    <row r="38" spans="1:18" ht="18" x14ac:dyDescent="0.35">
      <c r="A38" s="30"/>
      <c r="B38" s="17">
        <v>4</v>
      </c>
      <c r="C38" s="17" t="s">
        <v>27</v>
      </c>
      <c r="D38" s="31" t="s">
        <v>28</v>
      </c>
      <c r="E38" s="32"/>
      <c r="F38" s="33"/>
      <c r="G38" s="19" t="s">
        <v>29</v>
      </c>
      <c r="H38" s="17">
        <v>1.8</v>
      </c>
      <c r="I38" s="17">
        <v>0.4</v>
      </c>
      <c r="J38" s="17">
        <v>19</v>
      </c>
      <c r="K38" s="17">
        <v>82</v>
      </c>
      <c r="L38" s="17">
        <v>0.02</v>
      </c>
      <c r="M38" s="20">
        <v>0.03</v>
      </c>
      <c r="N38" s="17">
        <v>10</v>
      </c>
      <c r="O38" s="17">
        <v>278</v>
      </c>
      <c r="P38" s="17">
        <v>18</v>
      </c>
      <c r="Q38" s="17">
        <v>11</v>
      </c>
      <c r="R38" s="4"/>
    </row>
    <row r="39" spans="1:18" ht="18.600000000000001" thickBot="1" x14ac:dyDescent="0.4">
      <c r="A39" s="30"/>
      <c r="B39" s="17"/>
      <c r="C39" s="104"/>
      <c r="D39" s="22"/>
      <c r="E39" s="47"/>
      <c r="F39" s="48" t="s">
        <v>30</v>
      </c>
      <c r="G39" s="49"/>
      <c r="H39" s="50">
        <f>SUM(H35:H38)</f>
        <v>22.84</v>
      </c>
      <c r="I39" s="50">
        <f t="shared" ref="I39:Q39" si="6">SUM(I35:I38)</f>
        <v>10.56</v>
      </c>
      <c r="J39" s="50">
        <f t="shared" si="6"/>
        <v>71.78</v>
      </c>
      <c r="K39" s="50">
        <f t="shared" si="6"/>
        <v>600.29999999999995</v>
      </c>
      <c r="L39" s="50">
        <f t="shared" si="6"/>
        <v>0.67</v>
      </c>
      <c r="M39" s="50">
        <f t="shared" si="6"/>
        <v>0.15000000000000002</v>
      </c>
      <c r="N39" s="50">
        <f t="shared" si="6"/>
        <v>38.870000000000005</v>
      </c>
      <c r="O39" s="50">
        <f t="shared" si="6"/>
        <v>470.92999999999995</v>
      </c>
      <c r="P39" s="50">
        <f t="shared" si="6"/>
        <v>33.96</v>
      </c>
      <c r="Q39" s="50">
        <f t="shared" si="6"/>
        <v>15.280000000000001</v>
      </c>
      <c r="R39" s="4"/>
    </row>
    <row r="40" spans="1:18" ht="18.600000000000001" thickBot="1" x14ac:dyDescent="0.4">
      <c r="A40" s="37"/>
      <c r="B40" s="38"/>
      <c r="C40" s="111"/>
      <c r="D40" s="27" t="s">
        <v>32</v>
      </c>
      <c r="E40" s="27"/>
      <c r="F40" s="27"/>
      <c r="G40" s="28">
        <f>G35+G36+G37+G38</f>
        <v>590</v>
      </c>
      <c r="H40" s="26">
        <f>H39</f>
        <v>22.84</v>
      </c>
      <c r="I40" s="26">
        <f t="shared" ref="I40:Q40" si="7">I39</f>
        <v>10.56</v>
      </c>
      <c r="J40" s="26">
        <f t="shared" si="7"/>
        <v>71.78</v>
      </c>
      <c r="K40" s="26">
        <f t="shared" si="7"/>
        <v>600.29999999999995</v>
      </c>
      <c r="L40" s="26">
        <f t="shared" si="7"/>
        <v>0.67</v>
      </c>
      <c r="M40" s="26">
        <f t="shared" si="7"/>
        <v>0.15000000000000002</v>
      </c>
      <c r="N40" s="26">
        <f t="shared" si="7"/>
        <v>38.870000000000005</v>
      </c>
      <c r="O40" s="26">
        <f t="shared" si="7"/>
        <v>470.92999999999995</v>
      </c>
      <c r="P40" s="26">
        <f t="shared" si="7"/>
        <v>33.96</v>
      </c>
      <c r="Q40" s="26">
        <f t="shared" si="7"/>
        <v>15.280000000000001</v>
      </c>
      <c r="R40" s="4"/>
    </row>
    <row r="41" spans="1:18" ht="18" x14ac:dyDescent="0.35">
      <c r="A41" s="29" t="s">
        <v>58</v>
      </c>
      <c r="B41" s="13"/>
      <c r="C41" s="104"/>
      <c r="D41" s="15" t="s">
        <v>20</v>
      </c>
      <c r="E41" s="15"/>
      <c r="F41" s="15"/>
      <c r="G41" s="1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4"/>
    </row>
    <row r="42" spans="1:18" ht="18" x14ac:dyDescent="0.35">
      <c r="A42" s="30"/>
      <c r="B42" s="17">
        <v>1</v>
      </c>
      <c r="C42" s="17">
        <v>511</v>
      </c>
      <c r="D42" s="18" t="s">
        <v>59</v>
      </c>
      <c r="E42" s="18"/>
      <c r="F42" s="18"/>
      <c r="G42" s="19" t="s">
        <v>35</v>
      </c>
      <c r="H42" s="17">
        <v>6.4</v>
      </c>
      <c r="I42" s="17">
        <v>6.62</v>
      </c>
      <c r="J42" s="17">
        <v>71.489999999999995</v>
      </c>
      <c r="K42" s="17">
        <v>397.36</v>
      </c>
      <c r="L42" s="17">
        <v>0.03</v>
      </c>
      <c r="M42" s="20">
        <v>0.15</v>
      </c>
      <c r="N42" s="17">
        <v>0</v>
      </c>
      <c r="O42" s="17">
        <v>3.2</v>
      </c>
      <c r="P42" s="17">
        <v>13.86</v>
      </c>
      <c r="Q42" s="17">
        <v>0.7</v>
      </c>
      <c r="R42" s="4"/>
    </row>
    <row r="43" spans="1:18" ht="18" x14ac:dyDescent="0.35">
      <c r="A43" s="30"/>
      <c r="B43" s="17">
        <v>2</v>
      </c>
      <c r="C43" s="17">
        <v>496</v>
      </c>
      <c r="D43" s="51" t="s">
        <v>60</v>
      </c>
      <c r="E43" s="52"/>
      <c r="F43" s="53"/>
      <c r="G43" s="19" t="s">
        <v>61</v>
      </c>
      <c r="H43" s="17">
        <v>22.1</v>
      </c>
      <c r="I43" s="17">
        <v>19.600000000000001</v>
      </c>
      <c r="J43" s="17">
        <v>10</v>
      </c>
      <c r="K43" s="17">
        <v>309</v>
      </c>
      <c r="L43" s="17">
        <v>7.0000000000000007E-2</v>
      </c>
      <c r="M43" s="17">
        <v>0.18</v>
      </c>
      <c r="N43" s="17">
        <v>0</v>
      </c>
      <c r="O43" s="17">
        <v>5.8</v>
      </c>
      <c r="P43" s="17">
        <v>1.03</v>
      </c>
      <c r="Q43" s="17">
        <v>0.11</v>
      </c>
      <c r="R43" s="4"/>
    </row>
    <row r="44" spans="1:18" ht="18" x14ac:dyDescent="0.35">
      <c r="A44" s="30"/>
      <c r="B44" s="17">
        <v>3</v>
      </c>
      <c r="C44" s="17">
        <v>600</v>
      </c>
      <c r="D44" s="18" t="s">
        <v>62</v>
      </c>
      <c r="E44" s="18"/>
      <c r="F44" s="18"/>
      <c r="G44" s="19">
        <v>50</v>
      </c>
      <c r="H44" s="17">
        <v>3.2</v>
      </c>
      <c r="I44" s="17">
        <v>3.97</v>
      </c>
      <c r="J44" s="17">
        <v>2.5</v>
      </c>
      <c r="K44" s="17">
        <v>61.39</v>
      </c>
      <c r="L44" s="17">
        <v>0.04</v>
      </c>
      <c r="M44" s="20">
        <v>0.03</v>
      </c>
      <c r="N44" s="40">
        <v>29</v>
      </c>
      <c r="O44" s="40">
        <v>140</v>
      </c>
      <c r="P44" s="40">
        <v>2.33</v>
      </c>
      <c r="Q44" s="40">
        <v>7.1</v>
      </c>
      <c r="R44" s="4"/>
    </row>
    <row r="45" spans="1:18" ht="18" x14ac:dyDescent="0.35">
      <c r="A45" s="30"/>
      <c r="B45" s="17">
        <v>4</v>
      </c>
      <c r="C45" s="44" t="s">
        <v>27</v>
      </c>
      <c r="D45" s="42" t="s">
        <v>91</v>
      </c>
      <c r="E45" s="42"/>
      <c r="F45" s="42"/>
      <c r="G45" s="43">
        <v>40</v>
      </c>
      <c r="H45" s="44">
        <v>3.04</v>
      </c>
      <c r="I45" s="44">
        <v>0.32</v>
      </c>
      <c r="J45" s="44">
        <v>19.68</v>
      </c>
      <c r="K45" s="44">
        <v>94</v>
      </c>
      <c r="L45" s="103">
        <v>0.53</v>
      </c>
      <c r="M45" s="103">
        <v>0.02</v>
      </c>
      <c r="N45" s="103">
        <v>0</v>
      </c>
      <c r="O45" s="103">
        <v>68</v>
      </c>
      <c r="P45" s="103">
        <v>7.27</v>
      </c>
      <c r="Q45" s="103">
        <v>0.44</v>
      </c>
      <c r="R45" s="4"/>
    </row>
    <row r="46" spans="1:18" ht="18" x14ac:dyDescent="0.35">
      <c r="A46" s="30"/>
      <c r="B46" s="17">
        <v>5</v>
      </c>
      <c r="C46" s="17">
        <v>684</v>
      </c>
      <c r="D46" s="17"/>
      <c r="E46" s="17" t="s">
        <v>25</v>
      </c>
      <c r="F46" s="17" t="s">
        <v>26</v>
      </c>
      <c r="G46" s="19" t="s">
        <v>22</v>
      </c>
      <c r="H46" s="17">
        <v>0</v>
      </c>
      <c r="I46" s="17">
        <v>0</v>
      </c>
      <c r="J46" s="17">
        <v>10.19</v>
      </c>
      <c r="K46" s="17">
        <v>38.25</v>
      </c>
      <c r="L46" s="20">
        <v>1E-3</v>
      </c>
      <c r="M46" s="20">
        <v>0</v>
      </c>
      <c r="N46" s="20">
        <v>0</v>
      </c>
      <c r="O46" s="20">
        <v>12</v>
      </c>
      <c r="P46" s="20">
        <v>6.5</v>
      </c>
      <c r="Q46" s="20">
        <v>0.8</v>
      </c>
      <c r="R46" s="4"/>
    </row>
    <row r="47" spans="1:18" ht="18.600000000000001" thickBot="1" x14ac:dyDescent="0.4">
      <c r="A47" s="30"/>
      <c r="B47" s="17"/>
      <c r="C47" s="104"/>
      <c r="D47" s="15" t="s">
        <v>30</v>
      </c>
      <c r="E47" s="15"/>
      <c r="F47" s="15"/>
      <c r="G47" s="21"/>
      <c r="H47" s="22">
        <f t="shared" ref="H47:Q47" si="8">SUM(H42:H46)</f>
        <v>34.74</v>
      </c>
      <c r="I47" s="22">
        <f t="shared" si="8"/>
        <v>30.51</v>
      </c>
      <c r="J47" s="22">
        <f t="shared" si="8"/>
        <v>113.85999999999999</v>
      </c>
      <c r="K47" s="22">
        <f t="shared" si="8"/>
        <v>900</v>
      </c>
      <c r="L47" s="22">
        <f t="shared" si="8"/>
        <v>0.67100000000000004</v>
      </c>
      <c r="M47" s="22">
        <f t="shared" si="8"/>
        <v>0.38</v>
      </c>
      <c r="N47" s="22">
        <f t="shared" si="8"/>
        <v>29</v>
      </c>
      <c r="O47" s="22">
        <f t="shared" si="8"/>
        <v>229</v>
      </c>
      <c r="P47" s="22">
        <f t="shared" si="8"/>
        <v>30.99</v>
      </c>
      <c r="Q47" s="22">
        <f t="shared" si="8"/>
        <v>9.15</v>
      </c>
      <c r="R47" s="4"/>
    </row>
    <row r="48" spans="1:18" ht="18.600000000000001" thickBot="1" x14ac:dyDescent="0.4">
      <c r="A48" s="37"/>
      <c r="B48" s="39"/>
      <c r="C48" s="111"/>
      <c r="D48" s="27" t="s">
        <v>32</v>
      </c>
      <c r="E48" s="27"/>
      <c r="F48" s="27"/>
      <c r="G48" s="28">
        <f>G42+G43+G44+G45+G46</f>
        <v>570</v>
      </c>
      <c r="H48" s="26">
        <f>H47</f>
        <v>34.74</v>
      </c>
      <c r="I48" s="26">
        <f t="shared" ref="I48:Q48" si="9">I47</f>
        <v>30.51</v>
      </c>
      <c r="J48" s="26">
        <f t="shared" si="9"/>
        <v>113.85999999999999</v>
      </c>
      <c r="K48" s="26">
        <f t="shared" si="9"/>
        <v>900</v>
      </c>
      <c r="L48" s="26">
        <f t="shared" si="9"/>
        <v>0.67100000000000004</v>
      </c>
      <c r="M48" s="26">
        <f t="shared" si="9"/>
        <v>0.38</v>
      </c>
      <c r="N48" s="26">
        <f t="shared" si="9"/>
        <v>29</v>
      </c>
      <c r="O48" s="26">
        <f t="shared" si="9"/>
        <v>229</v>
      </c>
      <c r="P48" s="26">
        <f t="shared" si="9"/>
        <v>30.99</v>
      </c>
      <c r="Q48" s="26">
        <f t="shared" si="9"/>
        <v>9.15</v>
      </c>
      <c r="R48" s="4"/>
    </row>
    <row r="49" spans="1:18" ht="18" x14ac:dyDescent="0.35">
      <c r="A49" s="29" t="s">
        <v>64</v>
      </c>
      <c r="B49" s="17"/>
      <c r="C49" s="104"/>
      <c r="D49" s="15" t="s">
        <v>20</v>
      </c>
      <c r="E49" s="15"/>
      <c r="F49" s="15"/>
      <c r="G49" s="19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"/>
    </row>
    <row r="50" spans="1:18" ht="18" x14ac:dyDescent="0.35">
      <c r="A50" s="30"/>
      <c r="B50" s="17">
        <v>1</v>
      </c>
      <c r="C50" s="17">
        <v>302</v>
      </c>
      <c r="D50" s="51" t="s">
        <v>94</v>
      </c>
      <c r="E50" s="52"/>
      <c r="F50" s="53"/>
      <c r="G50" s="19" t="s">
        <v>22</v>
      </c>
      <c r="H50" s="17">
        <v>7.82</v>
      </c>
      <c r="I50" s="17">
        <v>12.83</v>
      </c>
      <c r="J50" s="17">
        <v>34.270000000000003</v>
      </c>
      <c r="K50" s="17">
        <v>285</v>
      </c>
      <c r="L50" s="20">
        <v>0.12</v>
      </c>
      <c r="M50" s="20">
        <v>0.41</v>
      </c>
      <c r="N50" s="17">
        <v>1.17</v>
      </c>
      <c r="O50" s="17">
        <v>152.76</v>
      </c>
      <c r="P50" s="17">
        <v>60.66</v>
      </c>
      <c r="Q50" s="17">
        <v>1.71</v>
      </c>
      <c r="R50" s="4"/>
    </row>
    <row r="51" spans="1:18" ht="18" x14ac:dyDescent="0.35">
      <c r="A51" s="30"/>
      <c r="B51" s="17">
        <v>2</v>
      </c>
      <c r="C51" s="17">
        <v>1</v>
      </c>
      <c r="D51" s="31" t="s">
        <v>77</v>
      </c>
      <c r="E51" s="32"/>
      <c r="F51" s="33"/>
      <c r="G51" s="19" t="s">
        <v>78</v>
      </c>
      <c r="H51" s="17">
        <v>1.23</v>
      </c>
      <c r="I51" s="17">
        <v>1.88</v>
      </c>
      <c r="J51" s="17">
        <v>17.03</v>
      </c>
      <c r="K51" s="17">
        <v>98.22</v>
      </c>
      <c r="L51" s="20">
        <v>0.4</v>
      </c>
      <c r="M51" s="20">
        <v>0.06</v>
      </c>
      <c r="N51" s="20">
        <v>0</v>
      </c>
      <c r="O51" s="20">
        <v>61.2</v>
      </c>
      <c r="P51" s="20">
        <v>8.9</v>
      </c>
      <c r="Q51" s="20">
        <v>0.37</v>
      </c>
      <c r="R51" s="41"/>
    </row>
    <row r="52" spans="1:18" ht="18" x14ac:dyDescent="0.35">
      <c r="A52" s="30"/>
      <c r="B52" s="17">
        <v>3</v>
      </c>
      <c r="C52" s="17">
        <v>684</v>
      </c>
      <c r="D52" s="17"/>
      <c r="E52" s="17" t="s">
        <v>25</v>
      </c>
      <c r="F52" s="17" t="s">
        <v>26</v>
      </c>
      <c r="G52" s="19" t="s">
        <v>22</v>
      </c>
      <c r="H52" s="17">
        <v>0</v>
      </c>
      <c r="I52" s="17">
        <v>0</v>
      </c>
      <c r="J52" s="17">
        <v>10.19</v>
      </c>
      <c r="K52" s="17">
        <v>38.25</v>
      </c>
      <c r="L52" s="20">
        <v>1E-3</v>
      </c>
      <c r="M52" s="20">
        <v>0</v>
      </c>
      <c r="N52" s="20">
        <v>0</v>
      </c>
      <c r="O52" s="20">
        <v>12</v>
      </c>
      <c r="P52" s="20">
        <v>6.5</v>
      </c>
      <c r="Q52" s="20">
        <v>0.8</v>
      </c>
      <c r="R52" s="4"/>
    </row>
    <row r="53" spans="1:18" ht="18" x14ac:dyDescent="0.35">
      <c r="A53" s="30"/>
      <c r="B53" s="17">
        <v>4</v>
      </c>
      <c r="C53" s="17" t="s">
        <v>27</v>
      </c>
      <c r="D53" s="17"/>
      <c r="E53" s="17"/>
      <c r="F53" s="17" t="s">
        <v>50</v>
      </c>
      <c r="G53" s="19" t="s">
        <v>51</v>
      </c>
      <c r="H53" s="17">
        <v>5.63</v>
      </c>
      <c r="I53" s="17">
        <v>6.28</v>
      </c>
      <c r="J53" s="17">
        <v>59.7</v>
      </c>
      <c r="K53" s="17">
        <v>179.9</v>
      </c>
      <c r="L53" s="20">
        <v>0.18</v>
      </c>
      <c r="M53" s="20">
        <v>0.01</v>
      </c>
      <c r="N53" s="20">
        <v>0</v>
      </c>
      <c r="O53" s="20">
        <v>16.329999999999998</v>
      </c>
      <c r="P53" s="20">
        <v>23.05</v>
      </c>
      <c r="Q53" s="20">
        <v>1.2</v>
      </c>
      <c r="R53" s="41"/>
    </row>
    <row r="54" spans="1:18" ht="18.600000000000001" thickBot="1" x14ac:dyDescent="0.4">
      <c r="A54" s="30"/>
      <c r="B54" s="17"/>
      <c r="C54" s="112"/>
      <c r="D54" s="74" t="s">
        <v>30</v>
      </c>
      <c r="E54" s="74"/>
      <c r="F54" s="74"/>
      <c r="G54" s="109"/>
      <c r="H54" s="50">
        <f t="shared" ref="H54:Q54" si="10">SUM(H50:H53)</f>
        <v>14.68</v>
      </c>
      <c r="I54" s="50">
        <f t="shared" si="10"/>
        <v>20.990000000000002</v>
      </c>
      <c r="J54" s="50">
        <f t="shared" si="10"/>
        <v>121.19</v>
      </c>
      <c r="K54" s="50">
        <f t="shared" si="10"/>
        <v>601.37</v>
      </c>
      <c r="L54" s="50">
        <f t="shared" si="10"/>
        <v>0.70100000000000007</v>
      </c>
      <c r="M54" s="50">
        <f t="shared" si="10"/>
        <v>0.48</v>
      </c>
      <c r="N54" s="50">
        <f t="shared" si="10"/>
        <v>1.17</v>
      </c>
      <c r="O54" s="50">
        <f t="shared" si="10"/>
        <v>242.28999999999996</v>
      </c>
      <c r="P54" s="50">
        <f t="shared" si="10"/>
        <v>99.11</v>
      </c>
      <c r="Q54" s="50">
        <f t="shared" si="10"/>
        <v>4.08</v>
      </c>
      <c r="R54" s="4"/>
    </row>
    <row r="55" spans="1:18" ht="18.600000000000001" thickBot="1" x14ac:dyDescent="0.4">
      <c r="A55" s="37"/>
      <c r="B55" s="25"/>
      <c r="C55" s="105"/>
      <c r="D55" s="27" t="s">
        <v>32</v>
      </c>
      <c r="E55" s="27"/>
      <c r="F55" s="27"/>
      <c r="G55" s="28" t="s">
        <v>95</v>
      </c>
      <c r="H55" s="26">
        <f>H54</f>
        <v>14.68</v>
      </c>
      <c r="I55" s="26">
        <f t="shared" ref="I55:Q55" si="11">I54</f>
        <v>20.990000000000002</v>
      </c>
      <c r="J55" s="26">
        <f t="shared" si="11"/>
        <v>121.19</v>
      </c>
      <c r="K55" s="26">
        <f t="shared" si="11"/>
        <v>601.37</v>
      </c>
      <c r="L55" s="26">
        <f t="shared" si="11"/>
        <v>0.70100000000000007</v>
      </c>
      <c r="M55" s="26">
        <f t="shared" si="11"/>
        <v>0.48</v>
      </c>
      <c r="N55" s="26">
        <f t="shared" si="11"/>
        <v>1.17</v>
      </c>
      <c r="O55" s="26">
        <f t="shared" si="11"/>
        <v>242.28999999999996</v>
      </c>
      <c r="P55" s="26">
        <f t="shared" si="11"/>
        <v>99.11</v>
      </c>
      <c r="Q55" s="26">
        <f t="shared" si="11"/>
        <v>4.08</v>
      </c>
      <c r="R55" s="4"/>
    </row>
    <row r="56" spans="1:18" ht="18" x14ac:dyDescent="0.35">
      <c r="A56" s="29" t="s">
        <v>71</v>
      </c>
      <c r="B56" s="17"/>
      <c r="C56" s="104"/>
      <c r="D56" s="22"/>
      <c r="E56" s="22"/>
      <c r="F56" s="22" t="s">
        <v>20</v>
      </c>
      <c r="G56" s="19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4"/>
    </row>
    <row r="57" spans="1:18" ht="18" x14ac:dyDescent="0.35">
      <c r="A57" s="30"/>
      <c r="B57" s="17">
        <v>1</v>
      </c>
      <c r="C57" s="17">
        <v>302</v>
      </c>
      <c r="D57" s="18" t="s">
        <v>72</v>
      </c>
      <c r="E57" s="18"/>
      <c r="F57" s="18"/>
      <c r="G57" s="19" t="s">
        <v>22</v>
      </c>
      <c r="H57" s="17">
        <v>5.0999999999999996</v>
      </c>
      <c r="I57" s="17">
        <v>10.72</v>
      </c>
      <c r="J57" s="17">
        <v>33.42</v>
      </c>
      <c r="K57" s="17">
        <v>251</v>
      </c>
      <c r="L57" s="17">
        <v>0.05</v>
      </c>
      <c r="M57" s="17">
        <v>0.06</v>
      </c>
      <c r="N57" s="17">
        <v>1.17</v>
      </c>
      <c r="O57" s="17">
        <v>130.09</v>
      </c>
      <c r="P57" s="17">
        <v>30.12</v>
      </c>
      <c r="Q57" s="17">
        <v>0.47</v>
      </c>
      <c r="R57" s="4"/>
    </row>
    <row r="58" spans="1:18" ht="18" x14ac:dyDescent="0.35">
      <c r="A58" s="30"/>
      <c r="B58" s="17">
        <v>2</v>
      </c>
      <c r="C58" s="44" t="s">
        <v>27</v>
      </c>
      <c r="D58" s="42" t="s">
        <v>91</v>
      </c>
      <c r="E58" s="42"/>
      <c r="F58" s="42"/>
      <c r="G58" s="43">
        <v>40</v>
      </c>
      <c r="H58" s="44">
        <v>3.04</v>
      </c>
      <c r="I58" s="44">
        <v>0.32</v>
      </c>
      <c r="J58" s="44">
        <v>19.68</v>
      </c>
      <c r="K58" s="44">
        <v>94</v>
      </c>
      <c r="L58" s="103">
        <v>0.53</v>
      </c>
      <c r="M58" s="103">
        <v>0.02</v>
      </c>
      <c r="N58" s="103">
        <v>0</v>
      </c>
      <c r="O58" s="103">
        <v>68</v>
      </c>
      <c r="P58" s="103">
        <v>7.27</v>
      </c>
      <c r="Q58" s="103">
        <v>0.44</v>
      </c>
      <c r="R58" s="4"/>
    </row>
    <row r="59" spans="1:18" ht="18" x14ac:dyDescent="0.35">
      <c r="A59" s="30"/>
      <c r="B59" s="17">
        <v>3</v>
      </c>
      <c r="C59" s="17">
        <v>693</v>
      </c>
      <c r="D59" s="18" t="s">
        <v>73</v>
      </c>
      <c r="E59" s="18"/>
      <c r="F59" s="18"/>
      <c r="G59" s="19" t="s">
        <v>22</v>
      </c>
      <c r="H59" s="17">
        <v>4.8</v>
      </c>
      <c r="I59" s="17">
        <v>4.2</v>
      </c>
      <c r="J59" s="17">
        <v>18.399999999999999</v>
      </c>
      <c r="K59" s="17">
        <v>154</v>
      </c>
      <c r="L59" s="20">
        <v>0.08</v>
      </c>
      <c r="M59" s="20">
        <v>0.36</v>
      </c>
      <c r="N59" s="20">
        <v>0.4</v>
      </c>
      <c r="O59" s="20">
        <v>228</v>
      </c>
      <c r="P59" s="20">
        <v>46</v>
      </c>
      <c r="Q59" s="20">
        <v>0.84</v>
      </c>
      <c r="R59" s="41"/>
    </row>
    <row r="60" spans="1:18" ht="18" x14ac:dyDescent="0.35">
      <c r="A60" s="30"/>
      <c r="B60" s="17">
        <v>4</v>
      </c>
      <c r="C60" s="17" t="s">
        <v>27</v>
      </c>
      <c r="D60" s="17"/>
      <c r="E60" s="17"/>
      <c r="F60" s="17" t="s">
        <v>50</v>
      </c>
      <c r="G60" s="19" t="s">
        <v>51</v>
      </c>
      <c r="H60" s="17">
        <v>5.63</v>
      </c>
      <c r="I60" s="17">
        <v>6.28</v>
      </c>
      <c r="J60" s="17">
        <v>59.7</v>
      </c>
      <c r="K60" s="17">
        <v>179.9</v>
      </c>
      <c r="L60" s="20">
        <v>0.18</v>
      </c>
      <c r="M60" s="20">
        <v>0.01</v>
      </c>
      <c r="N60" s="20">
        <v>0</v>
      </c>
      <c r="O60" s="20">
        <v>16.329999999999998</v>
      </c>
      <c r="P60" s="20">
        <v>23.05</v>
      </c>
      <c r="Q60" s="20">
        <v>1.2</v>
      </c>
      <c r="R60" s="41"/>
    </row>
    <row r="61" spans="1:18" ht="18.600000000000001" thickBot="1" x14ac:dyDescent="0.4">
      <c r="A61" s="30"/>
      <c r="B61" s="17"/>
      <c r="C61" s="104"/>
      <c r="D61" s="15" t="s">
        <v>30</v>
      </c>
      <c r="E61" s="15"/>
      <c r="F61" s="15"/>
      <c r="G61" s="21"/>
      <c r="H61" s="22">
        <f t="shared" ref="H61:Q61" si="12">SUM(H57:H60)</f>
        <v>18.57</v>
      </c>
      <c r="I61" s="22">
        <f t="shared" si="12"/>
        <v>21.520000000000003</v>
      </c>
      <c r="J61" s="22">
        <f t="shared" si="12"/>
        <v>131.19999999999999</v>
      </c>
      <c r="K61" s="22">
        <f t="shared" si="12"/>
        <v>678.9</v>
      </c>
      <c r="L61" s="22">
        <f t="shared" si="12"/>
        <v>0.84000000000000008</v>
      </c>
      <c r="M61" s="22">
        <f t="shared" si="12"/>
        <v>0.45</v>
      </c>
      <c r="N61" s="22">
        <f t="shared" si="12"/>
        <v>1.5699999999999998</v>
      </c>
      <c r="O61" s="22">
        <f t="shared" si="12"/>
        <v>442.42</v>
      </c>
      <c r="P61" s="22">
        <f t="shared" si="12"/>
        <v>106.44</v>
      </c>
      <c r="Q61" s="22">
        <f t="shared" si="12"/>
        <v>2.95</v>
      </c>
      <c r="R61" s="4"/>
    </row>
    <row r="62" spans="1:18" ht="18.600000000000001" thickBot="1" x14ac:dyDescent="0.4">
      <c r="A62" s="37"/>
      <c r="B62" s="25"/>
      <c r="C62" s="105"/>
      <c r="D62" s="27" t="s">
        <v>32</v>
      </c>
      <c r="E62" s="27"/>
      <c r="F62" s="27"/>
      <c r="G62" s="28">
        <f>G57+G58+G59+G60</f>
        <v>500</v>
      </c>
      <c r="H62" s="26">
        <f>H61</f>
        <v>18.57</v>
      </c>
      <c r="I62" s="26">
        <f t="shared" ref="I62:Q62" si="13">I61</f>
        <v>21.520000000000003</v>
      </c>
      <c r="J62" s="26">
        <f t="shared" si="13"/>
        <v>131.19999999999999</v>
      </c>
      <c r="K62" s="26">
        <f t="shared" si="13"/>
        <v>678.9</v>
      </c>
      <c r="L62" s="26">
        <f t="shared" si="13"/>
        <v>0.84000000000000008</v>
      </c>
      <c r="M62" s="26">
        <f t="shared" si="13"/>
        <v>0.45</v>
      </c>
      <c r="N62" s="26">
        <f t="shared" si="13"/>
        <v>1.5699999999999998</v>
      </c>
      <c r="O62" s="26">
        <f t="shared" si="13"/>
        <v>442.42</v>
      </c>
      <c r="P62" s="26">
        <f t="shared" si="13"/>
        <v>106.44</v>
      </c>
      <c r="Q62" s="26">
        <f t="shared" si="13"/>
        <v>2.95</v>
      </c>
      <c r="R62" s="4"/>
    </row>
    <row r="63" spans="1:18" ht="18" x14ac:dyDescent="0.35">
      <c r="A63" s="29" t="s">
        <v>75</v>
      </c>
      <c r="B63" s="17"/>
      <c r="C63" s="104"/>
      <c r="D63" s="22"/>
      <c r="E63" s="22"/>
      <c r="F63" s="22" t="s">
        <v>20</v>
      </c>
      <c r="G63" s="19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4"/>
    </row>
    <row r="64" spans="1:18" ht="18" x14ac:dyDescent="0.35">
      <c r="A64" s="30"/>
      <c r="B64" s="17">
        <v>1</v>
      </c>
      <c r="C64" s="17">
        <v>340</v>
      </c>
      <c r="D64" s="31" t="s">
        <v>76</v>
      </c>
      <c r="E64" s="32"/>
      <c r="F64" s="33"/>
      <c r="G64" s="19" t="s">
        <v>29</v>
      </c>
      <c r="H64" s="17">
        <v>10</v>
      </c>
      <c r="I64" s="17">
        <v>16.7</v>
      </c>
      <c r="J64" s="17">
        <v>1.9</v>
      </c>
      <c r="K64" s="17">
        <v>298.5</v>
      </c>
      <c r="L64" s="17">
        <v>7.0000000000000007E-2</v>
      </c>
      <c r="M64" s="20">
        <v>0.15</v>
      </c>
      <c r="N64" s="17">
        <v>0.2</v>
      </c>
      <c r="O64" s="17">
        <v>81.099999999999994</v>
      </c>
      <c r="P64" s="17">
        <v>14.4</v>
      </c>
      <c r="Q64" s="17">
        <v>2.0699999999999998</v>
      </c>
      <c r="R64" s="4"/>
    </row>
    <row r="65" spans="1:18" ht="18" x14ac:dyDescent="0.35">
      <c r="A65" s="30"/>
      <c r="B65" s="17">
        <v>2</v>
      </c>
      <c r="C65" s="44" t="s">
        <v>27</v>
      </c>
      <c r="D65" s="42" t="s">
        <v>91</v>
      </c>
      <c r="E65" s="42"/>
      <c r="F65" s="42"/>
      <c r="G65" s="43">
        <v>40</v>
      </c>
      <c r="H65" s="44">
        <v>3.04</v>
      </c>
      <c r="I65" s="44">
        <v>0.32</v>
      </c>
      <c r="J65" s="44">
        <v>19.68</v>
      </c>
      <c r="K65" s="44">
        <v>94</v>
      </c>
      <c r="L65" s="103">
        <v>0.53</v>
      </c>
      <c r="M65" s="103">
        <v>0.02</v>
      </c>
      <c r="N65" s="103">
        <v>0</v>
      </c>
      <c r="O65" s="103">
        <v>68</v>
      </c>
      <c r="P65" s="103">
        <v>7.27</v>
      </c>
      <c r="Q65" s="103">
        <v>0.44</v>
      </c>
      <c r="R65" s="4"/>
    </row>
    <row r="66" spans="1:18" ht="18" x14ac:dyDescent="0.35">
      <c r="A66" s="30"/>
      <c r="B66" s="17">
        <v>3</v>
      </c>
      <c r="C66" s="17">
        <v>692</v>
      </c>
      <c r="D66" s="31" t="s">
        <v>40</v>
      </c>
      <c r="E66" s="32"/>
      <c r="F66" s="33"/>
      <c r="G66" s="19">
        <v>200</v>
      </c>
      <c r="H66" s="17">
        <v>1.41</v>
      </c>
      <c r="I66" s="17">
        <v>1.25</v>
      </c>
      <c r="J66" s="17">
        <v>22.33</v>
      </c>
      <c r="K66" s="17">
        <v>101.8</v>
      </c>
      <c r="L66" s="20">
        <v>0.04</v>
      </c>
      <c r="M66" s="20">
        <v>0.14000000000000001</v>
      </c>
      <c r="N66" s="20">
        <v>1.3</v>
      </c>
      <c r="O66" s="20">
        <v>125.7</v>
      </c>
      <c r="P66" s="20">
        <v>59</v>
      </c>
      <c r="Q66" s="20">
        <v>0.14000000000000001</v>
      </c>
      <c r="R66" s="4"/>
    </row>
    <row r="67" spans="1:18" ht="18" x14ac:dyDescent="0.35">
      <c r="A67" s="30"/>
      <c r="B67" s="17">
        <v>4</v>
      </c>
      <c r="C67" s="17" t="s">
        <v>27</v>
      </c>
      <c r="D67" s="31" t="s">
        <v>56</v>
      </c>
      <c r="E67" s="32"/>
      <c r="F67" s="33"/>
      <c r="G67" s="46">
        <v>200</v>
      </c>
      <c r="H67" s="46">
        <v>1</v>
      </c>
      <c r="I67" s="46">
        <v>0</v>
      </c>
      <c r="J67" s="46">
        <v>28</v>
      </c>
      <c r="K67" s="46">
        <v>112</v>
      </c>
      <c r="L67" s="46">
        <v>0.03</v>
      </c>
      <c r="M67" s="46">
        <v>0.04</v>
      </c>
      <c r="N67" s="46">
        <v>34</v>
      </c>
      <c r="O67" s="46">
        <v>197</v>
      </c>
      <c r="P67" s="46">
        <v>0</v>
      </c>
      <c r="Q67" s="46">
        <v>0.23</v>
      </c>
      <c r="R67" s="4"/>
    </row>
    <row r="68" spans="1:18" ht="18.600000000000001" thickBot="1" x14ac:dyDescent="0.4">
      <c r="A68" s="30"/>
      <c r="B68" s="17"/>
      <c r="C68" s="104"/>
      <c r="D68" s="54" t="s">
        <v>30</v>
      </c>
      <c r="E68" s="55"/>
      <c r="F68" s="56"/>
      <c r="G68" s="21"/>
      <c r="H68" s="22">
        <f t="shared" ref="H68:Q68" si="14">SUM(H64:H67)</f>
        <v>15.45</v>
      </c>
      <c r="I68" s="22">
        <f t="shared" si="14"/>
        <v>18.27</v>
      </c>
      <c r="J68" s="22">
        <f t="shared" si="14"/>
        <v>71.91</v>
      </c>
      <c r="K68" s="22">
        <f t="shared" si="14"/>
        <v>606.29999999999995</v>
      </c>
      <c r="L68" s="22">
        <f t="shared" si="14"/>
        <v>0.67000000000000015</v>
      </c>
      <c r="M68" s="22">
        <f t="shared" si="14"/>
        <v>0.35</v>
      </c>
      <c r="N68" s="22">
        <f t="shared" si="14"/>
        <v>35.5</v>
      </c>
      <c r="O68" s="22">
        <f t="shared" si="14"/>
        <v>471.8</v>
      </c>
      <c r="P68" s="22">
        <f t="shared" si="14"/>
        <v>80.67</v>
      </c>
      <c r="Q68" s="22">
        <f t="shared" si="14"/>
        <v>2.88</v>
      </c>
      <c r="R68" s="4"/>
    </row>
    <row r="69" spans="1:18" ht="18.600000000000001" thickBot="1" x14ac:dyDescent="0.4">
      <c r="A69" s="37"/>
      <c r="B69" s="25"/>
      <c r="C69" s="105"/>
      <c r="D69" s="27" t="s">
        <v>32</v>
      </c>
      <c r="E69" s="27"/>
      <c r="F69" s="27"/>
      <c r="G69" s="28">
        <f>G64+G65+G66+G67</f>
        <v>590</v>
      </c>
      <c r="H69" s="26">
        <f>H68</f>
        <v>15.45</v>
      </c>
      <c r="I69" s="26">
        <f t="shared" ref="I69:Q69" si="15">I68</f>
        <v>18.27</v>
      </c>
      <c r="J69" s="26">
        <f t="shared" si="15"/>
        <v>71.91</v>
      </c>
      <c r="K69" s="26">
        <f t="shared" si="15"/>
        <v>606.29999999999995</v>
      </c>
      <c r="L69" s="26">
        <f t="shared" si="15"/>
        <v>0.67000000000000015</v>
      </c>
      <c r="M69" s="26">
        <f t="shared" si="15"/>
        <v>0.35</v>
      </c>
      <c r="N69" s="26">
        <f t="shared" si="15"/>
        <v>35.5</v>
      </c>
      <c r="O69" s="26">
        <f t="shared" si="15"/>
        <v>471.8</v>
      </c>
      <c r="P69" s="26">
        <f t="shared" si="15"/>
        <v>80.67</v>
      </c>
      <c r="Q69" s="26">
        <f t="shared" si="15"/>
        <v>2.88</v>
      </c>
      <c r="R69" s="4"/>
    </row>
    <row r="70" spans="1:18" ht="18" x14ac:dyDescent="0.35">
      <c r="A70" s="29" t="s">
        <v>80</v>
      </c>
      <c r="B70" s="13"/>
      <c r="C70" s="104"/>
      <c r="D70" s="15" t="s">
        <v>20</v>
      </c>
      <c r="E70" s="15"/>
      <c r="F70" s="15"/>
      <c r="G70" s="19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4"/>
    </row>
    <row r="71" spans="1:18" ht="18" x14ac:dyDescent="0.35">
      <c r="A71" s="30"/>
      <c r="B71" s="17">
        <v>1</v>
      </c>
      <c r="C71" s="17">
        <v>75</v>
      </c>
      <c r="D71" s="51" t="s">
        <v>96</v>
      </c>
      <c r="E71" s="52"/>
      <c r="F71" s="53"/>
      <c r="G71" s="19" t="s">
        <v>97</v>
      </c>
      <c r="H71" s="17">
        <v>6.6</v>
      </c>
      <c r="I71" s="17">
        <v>6.2</v>
      </c>
      <c r="J71" s="17">
        <v>23.8</v>
      </c>
      <c r="K71" s="17">
        <v>178</v>
      </c>
      <c r="L71" s="20">
        <v>0.08</v>
      </c>
      <c r="M71" s="20">
        <v>0.18</v>
      </c>
      <c r="N71" s="20">
        <v>0.76</v>
      </c>
      <c r="O71" s="20">
        <v>162.72</v>
      </c>
      <c r="P71" s="20">
        <v>21.6</v>
      </c>
      <c r="Q71" s="20">
        <v>0.48</v>
      </c>
      <c r="R71" s="4"/>
    </row>
    <row r="72" spans="1:18" ht="18" x14ac:dyDescent="0.35">
      <c r="A72" s="30"/>
      <c r="B72" s="17">
        <v>2</v>
      </c>
      <c r="C72" s="17">
        <v>2</v>
      </c>
      <c r="D72" s="31" t="s">
        <v>98</v>
      </c>
      <c r="E72" s="32"/>
      <c r="F72" s="33"/>
      <c r="G72" s="19" t="s">
        <v>99</v>
      </c>
      <c r="H72" s="17">
        <v>2.5099999999999998</v>
      </c>
      <c r="I72" s="17">
        <v>3.93</v>
      </c>
      <c r="J72" s="17">
        <v>28.88</v>
      </c>
      <c r="K72" s="17">
        <v>161</v>
      </c>
      <c r="L72" s="20">
        <v>0.05</v>
      </c>
      <c r="M72" s="20">
        <v>0.03</v>
      </c>
      <c r="N72" s="20">
        <v>0.48</v>
      </c>
      <c r="O72" s="20">
        <v>10.5</v>
      </c>
      <c r="P72" s="20">
        <v>0</v>
      </c>
      <c r="Q72" s="20">
        <v>0.69</v>
      </c>
      <c r="R72" s="4"/>
    </row>
    <row r="73" spans="1:18" ht="18" x14ac:dyDescent="0.35">
      <c r="A73" s="30"/>
      <c r="B73" s="17">
        <v>3</v>
      </c>
      <c r="C73" s="17">
        <v>692</v>
      </c>
      <c r="D73" s="31" t="s">
        <v>40</v>
      </c>
      <c r="E73" s="32"/>
      <c r="F73" s="33"/>
      <c r="G73" s="19">
        <v>200</v>
      </c>
      <c r="H73" s="17">
        <v>1.41</v>
      </c>
      <c r="I73" s="17">
        <v>1.25</v>
      </c>
      <c r="J73" s="17">
        <v>22.33</v>
      </c>
      <c r="K73" s="17">
        <v>101.8</v>
      </c>
      <c r="L73" s="20">
        <v>0.04</v>
      </c>
      <c r="M73" s="20">
        <v>0.14000000000000001</v>
      </c>
      <c r="N73" s="20">
        <v>1.3</v>
      </c>
      <c r="O73" s="20">
        <v>125.7</v>
      </c>
      <c r="P73" s="20">
        <v>59</v>
      </c>
      <c r="Q73" s="20">
        <v>0.14000000000000001</v>
      </c>
      <c r="R73" s="4"/>
    </row>
    <row r="74" spans="1:18" ht="18.600000000000001" thickBot="1" x14ac:dyDescent="0.4">
      <c r="A74" s="30"/>
      <c r="B74" s="17"/>
      <c r="C74" s="104"/>
      <c r="D74" s="15" t="s">
        <v>30</v>
      </c>
      <c r="E74" s="15"/>
      <c r="F74" s="15"/>
      <c r="G74" s="21"/>
      <c r="H74" s="22">
        <f t="shared" ref="H74:Q74" si="16">SUM(H71:H73)</f>
        <v>10.52</v>
      </c>
      <c r="I74" s="22">
        <f t="shared" si="16"/>
        <v>11.38</v>
      </c>
      <c r="J74" s="22">
        <f t="shared" si="16"/>
        <v>75.009999999999991</v>
      </c>
      <c r="K74" s="22">
        <f t="shared" si="16"/>
        <v>440.8</v>
      </c>
      <c r="L74" s="22">
        <f t="shared" si="16"/>
        <v>0.17</v>
      </c>
      <c r="M74" s="22">
        <f t="shared" si="16"/>
        <v>0.35</v>
      </c>
      <c r="N74" s="22">
        <f t="shared" si="16"/>
        <v>2.54</v>
      </c>
      <c r="O74" s="22">
        <f t="shared" si="16"/>
        <v>298.92</v>
      </c>
      <c r="P74" s="22">
        <f t="shared" si="16"/>
        <v>80.599999999999994</v>
      </c>
      <c r="Q74" s="22">
        <f t="shared" si="16"/>
        <v>1.31</v>
      </c>
      <c r="R74" s="4"/>
    </row>
    <row r="75" spans="1:18" ht="18.600000000000001" thickBot="1" x14ac:dyDescent="0.4">
      <c r="A75" s="37"/>
      <c r="B75" s="39"/>
      <c r="C75" s="111"/>
      <c r="D75" s="27" t="s">
        <v>32</v>
      </c>
      <c r="E75" s="27"/>
      <c r="F75" s="27"/>
      <c r="G75" s="28" t="s">
        <v>100</v>
      </c>
      <c r="H75" s="26">
        <f>H74</f>
        <v>10.52</v>
      </c>
      <c r="I75" s="26">
        <f t="shared" ref="I75:Q75" si="17">I74</f>
        <v>11.38</v>
      </c>
      <c r="J75" s="26">
        <f t="shared" si="17"/>
        <v>75.009999999999991</v>
      </c>
      <c r="K75" s="26">
        <f t="shared" si="17"/>
        <v>440.8</v>
      </c>
      <c r="L75" s="26">
        <f t="shared" si="17"/>
        <v>0.17</v>
      </c>
      <c r="M75" s="26">
        <f t="shared" si="17"/>
        <v>0.35</v>
      </c>
      <c r="N75" s="26">
        <f t="shared" si="17"/>
        <v>2.54</v>
      </c>
      <c r="O75" s="26">
        <f t="shared" si="17"/>
        <v>298.92</v>
      </c>
      <c r="P75" s="26">
        <f t="shared" si="17"/>
        <v>80.599999999999994</v>
      </c>
      <c r="Q75" s="26">
        <f t="shared" si="17"/>
        <v>1.31</v>
      </c>
      <c r="R75" s="4"/>
    </row>
    <row r="76" spans="1:18" ht="18" x14ac:dyDescent="0.35">
      <c r="A76" s="29" t="s">
        <v>84</v>
      </c>
      <c r="B76" s="17"/>
      <c r="C76" s="104"/>
      <c r="D76" s="15" t="s">
        <v>20</v>
      </c>
      <c r="E76" s="15"/>
      <c r="F76" s="15"/>
      <c r="G76" s="19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4"/>
    </row>
    <row r="77" spans="1:18" ht="18" x14ac:dyDescent="0.35">
      <c r="A77" s="57"/>
      <c r="B77" s="17">
        <v>1</v>
      </c>
      <c r="C77" s="17">
        <v>492</v>
      </c>
      <c r="D77" s="18" t="s">
        <v>85</v>
      </c>
      <c r="E77" s="18"/>
      <c r="F77" s="18"/>
      <c r="G77" s="19" t="s">
        <v>22</v>
      </c>
      <c r="H77" s="17">
        <v>22.37</v>
      </c>
      <c r="I77" s="17">
        <v>15.25</v>
      </c>
      <c r="J77" s="17">
        <v>30.58</v>
      </c>
      <c r="K77" s="17">
        <v>379.79</v>
      </c>
      <c r="L77" s="17">
        <v>0.24</v>
      </c>
      <c r="M77" s="17">
        <v>0.1</v>
      </c>
      <c r="N77" s="17">
        <v>0.52</v>
      </c>
      <c r="O77" s="17">
        <v>137.76</v>
      </c>
      <c r="P77" s="17">
        <v>9.4499999999999993</v>
      </c>
      <c r="Q77" s="17">
        <v>3.82</v>
      </c>
      <c r="R77" s="4"/>
    </row>
    <row r="78" spans="1:18" ht="18" x14ac:dyDescent="0.35">
      <c r="A78" s="57"/>
      <c r="B78" s="17">
        <v>2</v>
      </c>
      <c r="C78" s="44" t="s">
        <v>27</v>
      </c>
      <c r="D78" s="42" t="s">
        <v>91</v>
      </c>
      <c r="E78" s="42"/>
      <c r="F78" s="42"/>
      <c r="G78" s="43">
        <v>40</v>
      </c>
      <c r="H78" s="44">
        <v>3.04</v>
      </c>
      <c r="I78" s="44">
        <v>0.32</v>
      </c>
      <c r="J78" s="44">
        <v>19.68</v>
      </c>
      <c r="K78" s="44">
        <v>94</v>
      </c>
      <c r="L78" s="103">
        <v>0.53</v>
      </c>
      <c r="M78" s="103">
        <v>0.02</v>
      </c>
      <c r="N78" s="103">
        <v>0</v>
      </c>
      <c r="O78" s="103">
        <v>68</v>
      </c>
      <c r="P78" s="103">
        <v>7.27</v>
      </c>
      <c r="Q78" s="103">
        <v>0.44</v>
      </c>
      <c r="R78" s="4"/>
    </row>
    <row r="79" spans="1:18" ht="18" x14ac:dyDescent="0.35">
      <c r="A79" s="57"/>
      <c r="B79" s="17">
        <v>3</v>
      </c>
      <c r="C79" s="17">
        <v>684</v>
      </c>
      <c r="D79" s="17"/>
      <c r="E79" s="17" t="s">
        <v>25</v>
      </c>
      <c r="F79" s="17" t="s">
        <v>26</v>
      </c>
      <c r="G79" s="19" t="s">
        <v>22</v>
      </c>
      <c r="H79" s="17">
        <v>0</v>
      </c>
      <c r="I79" s="17">
        <v>0</v>
      </c>
      <c r="J79" s="17">
        <v>10.19</v>
      </c>
      <c r="K79" s="17">
        <v>38.25</v>
      </c>
      <c r="L79" s="20">
        <v>1E-3</v>
      </c>
      <c r="M79" s="20">
        <v>0</v>
      </c>
      <c r="N79" s="20">
        <v>0</v>
      </c>
      <c r="O79" s="20">
        <v>12</v>
      </c>
      <c r="P79" s="20">
        <v>6.5</v>
      </c>
      <c r="Q79" s="20">
        <v>0.8</v>
      </c>
      <c r="R79" s="4"/>
    </row>
    <row r="80" spans="1:18" ht="18" x14ac:dyDescent="0.35">
      <c r="A80" s="57"/>
      <c r="B80" s="17">
        <v>4</v>
      </c>
      <c r="C80" s="17" t="s">
        <v>27</v>
      </c>
      <c r="D80" s="31" t="s">
        <v>28</v>
      </c>
      <c r="E80" s="32"/>
      <c r="F80" s="33"/>
      <c r="G80" s="19" t="s">
        <v>29</v>
      </c>
      <c r="H80" s="17">
        <v>0.6</v>
      </c>
      <c r="I80" s="17">
        <v>0.6</v>
      </c>
      <c r="J80" s="17">
        <v>14.7</v>
      </c>
      <c r="K80" s="17">
        <v>70.3</v>
      </c>
      <c r="L80" s="17">
        <v>0.02</v>
      </c>
      <c r="M80" s="20">
        <v>0.03</v>
      </c>
      <c r="N80" s="17">
        <v>15</v>
      </c>
      <c r="O80" s="17">
        <v>24</v>
      </c>
      <c r="P80" s="17">
        <v>13.5</v>
      </c>
      <c r="Q80" s="17">
        <v>3.3</v>
      </c>
      <c r="R80" s="4"/>
    </row>
    <row r="81" spans="1:18" ht="18.600000000000001" thickBot="1" x14ac:dyDescent="0.4">
      <c r="A81" s="57"/>
      <c r="B81" s="13"/>
      <c r="C81" s="102"/>
      <c r="D81" s="15" t="s">
        <v>30</v>
      </c>
      <c r="E81" s="15"/>
      <c r="F81" s="15"/>
      <c r="G81" s="21"/>
      <c r="H81" s="22">
        <f t="shared" ref="H81:Q81" si="18">SUM(H77:H80)</f>
        <v>26.01</v>
      </c>
      <c r="I81" s="22">
        <f t="shared" si="18"/>
        <v>16.170000000000002</v>
      </c>
      <c r="J81" s="22">
        <f t="shared" si="18"/>
        <v>75.149999999999991</v>
      </c>
      <c r="K81" s="22">
        <f t="shared" si="18"/>
        <v>582.33999999999992</v>
      </c>
      <c r="L81" s="22">
        <f t="shared" si="18"/>
        <v>0.79100000000000004</v>
      </c>
      <c r="M81" s="22">
        <f t="shared" si="18"/>
        <v>0.15000000000000002</v>
      </c>
      <c r="N81" s="22">
        <f t="shared" si="18"/>
        <v>15.52</v>
      </c>
      <c r="O81" s="22">
        <f t="shared" si="18"/>
        <v>241.76</v>
      </c>
      <c r="P81" s="22">
        <f t="shared" si="18"/>
        <v>36.72</v>
      </c>
      <c r="Q81" s="22">
        <f t="shared" si="18"/>
        <v>8.36</v>
      </c>
      <c r="R81" s="4"/>
    </row>
    <row r="82" spans="1:18" ht="18.600000000000001" thickBot="1" x14ac:dyDescent="0.4">
      <c r="A82" s="58"/>
      <c r="B82" s="38"/>
      <c r="C82" s="110"/>
      <c r="D82" s="27" t="s">
        <v>32</v>
      </c>
      <c r="E82" s="27"/>
      <c r="F82" s="27"/>
      <c r="G82" s="28" t="s">
        <v>44</v>
      </c>
      <c r="H82" s="26">
        <f>H81</f>
        <v>26.01</v>
      </c>
      <c r="I82" s="26">
        <f t="shared" ref="I82:Q82" si="19">I81</f>
        <v>16.170000000000002</v>
      </c>
      <c r="J82" s="26">
        <f t="shared" si="19"/>
        <v>75.149999999999991</v>
      </c>
      <c r="K82" s="26">
        <f t="shared" si="19"/>
        <v>582.33999999999992</v>
      </c>
      <c r="L82" s="26">
        <f t="shared" si="19"/>
        <v>0.79100000000000004</v>
      </c>
      <c r="M82" s="26">
        <f t="shared" si="19"/>
        <v>0.15000000000000002</v>
      </c>
      <c r="N82" s="26">
        <f t="shared" si="19"/>
        <v>15.52</v>
      </c>
      <c r="O82" s="26">
        <f t="shared" si="19"/>
        <v>241.76</v>
      </c>
      <c r="P82" s="26">
        <f t="shared" si="19"/>
        <v>36.72</v>
      </c>
      <c r="Q82" s="26">
        <f t="shared" si="19"/>
        <v>8.36</v>
      </c>
      <c r="R82" s="4"/>
    </row>
    <row r="83" spans="1:18" ht="18" x14ac:dyDescent="0.35">
      <c r="A83" s="59"/>
      <c r="B83" s="13"/>
      <c r="C83" s="102"/>
      <c r="D83" s="60" t="s">
        <v>87</v>
      </c>
      <c r="E83" s="61"/>
      <c r="F83" s="62"/>
      <c r="G83" s="22"/>
      <c r="H83" s="23">
        <f t="shared" ref="H83:Q83" si="20">(H18+H26+H33+H40+H48+H55+H62+H69+H75+H82)/10</f>
        <v>20.614999999999998</v>
      </c>
      <c r="I83" s="23">
        <f t="shared" si="20"/>
        <v>18.471000000000004</v>
      </c>
      <c r="J83" s="23">
        <f t="shared" si="20"/>
        <v>98.64500000000001</v>
      </c>
      <c r="K83" s="23">
        <f t="shared" si="20"/>
        <v>636.09800000000007</v>
      </c>
      <c r="L83" s="23">
        <f t="shared" si="20"/>
        <v>0.77849999999999997</v>
      </c>
      <c r="M83" s="23">
        <f t="shared" si="20"/>
        <v>0.30700000000000005</v>
      </c>
      <c r="N83" s="23">
        <f t="shared" si="20"/>
        <v>13.284000000000001</v>
      </c>
      <c r="O83" s="23">
        <f t="shared" si="20"/>
        <v>317.351</v>
      </c>
      <c r="P83" s="23">
        <f t="shared" si="20"/>
        <v>61.213999999999999</v>
      </c>
      <c r="Q83" s="23">
        <f t="shared" si="20"/>
        <v>5.971000000000001</v>
      </c>
      <c r="R83" s="4"/>
    </row>
    <row r="84" spans="1:18" ht="18" x14ac:dyDescent="0.35">
      <c r="A84" s="63"/>
      <c r="C84" s="2"/>
      <c r="R84" s="4"/>
    </row>
    <row r="85" spans="1:18" ht="18" x14ac:dyDescent="0.35">
      <c r="A85" s="63"/>
      <c r="C85" s="2"/>
      <c r="R85" s="4"/>
    </row>
    <row r="86" spans="1:18" ht="18" x14ac:dyDescent="0.35">
      <c r="A86" s="63"/>
      <c r="C86" s="2"/>
      <c r="R86" s="4"/>
    </row>
  </sheetData>
  <mergeCells count="83">
    <mergeCell ref="D83:F83"/>
    <mergeCell ref="A76:A82"/>
    <mergeCell ref="D76:F76"/>
    <mergeCell ref="D77:F77"/>
    <mergeCell ref="D78:F78"/>
    <mergeCell ref="D80:F80"/>
    <mergeCell ref="D81:F81"/>
    <mergeCell ref="D82:F82"/>
    <mergeCell ref="A70:A75"/>
    <mergeCell ref="D70:F70"/>
    <mergeCell ref="D71:F71"/>
    <mergeCell ref="D72:F72"/>
    <mergeCell ref="D73:F73"/>
    <mergeCell ref="D74:F74"/>
    <mergeCell ref="D75:F75"/>
    <mergeCell ref="A63:A69"/>
    <mergeCell ref="D64:F64"/>
    <mergeCell ref="D65:F65"/>
    <mergeCell ref="D66:F66"/>
    <mergeCell ref="D67:F67"/>
    <mergeCell ref="D68:F68"/>
    <mergeCell ref="D69:F69"/>
    <mergeCell ref="A56:A62"/>
    <mergeCell ref="D57:F57"/>
    <mergeCell ref="D58:F58"/>
    <mergeCell ref="D59:F59"/>
    <mergeCell ref="D61:F61"/>
    <mergeCell ref="D62:F62"/>
    <mergeCell ref="A49:A55"/>
    <mergeCell ref="D49:F49"/>
    <mergeCell ref="D50:F50"/>
    <mergeCell ref="D51:F51"/>
    <mergeCell ref="D54:F54"/>
    <mergeCell ref="D55:F55"/>
    <mergeCell ref="A41:A48"/>
    <mergeCell ref="D41:F41"/>
    <mergeCell ref="D42:F42"/>
    <mergeCell ref="D43:F43"/>
    <mergeCell ref="D44:F44"/>
    <mergeCell ref="D45:F45"/>
    <mergeCell ref="D47:F47"/>
    <mergeCell ref="D48:F48"/>
    <mergeCell ref="A34:A40"/>
    <mergeCell ref="D34:F34"/>
    <mergeCell ref="D35:F35"/>
    <mergeCell ref="D36:F36"/>
    <mergeCell ref="D37:F37"/>
    <mergeCell ref="D38:F38"/>
    <mergeCell ref="D40:F40"/>
    <mergeCell ref="A27:A33"/>
    <mergeCell ref="D27:F27"/>
    <mergeCell ref="D28:F28"/>
    <mergeCell ref="D29:F29"/>
    <mergeCell ref="D30:F30"/>
    <mergeCell ref="D33:F33"/>
    <mergeCell ref="A19:A26"/>
    <mergeCell ref="D19:F19"/>
    <mergeCell ref="D20:F20"/>
    <mergeCell ref="D21:F21"/>
    <mergeCell ref="D23:F23"/>
    <mergeCell ref="D24:F24"/>
    <mergeCell ref="D25:F25"/>
    <mergeCell ref="D26:F26"/>
    <mergeCell ref="J10:J11"/>
    <mergeCell ref="K10:K11"/>
    <mergeCell ref="L10:N10"/>
    <mergeCell ref="O10:Q10"/>
    <mergeCell ref="A12:A18"/>
    <mergeCell ref="D12:F12"/>
    <mergeCell ref="D13:F13"/>
    <mergeCell ref="D14:F14"/>
    <mergeCell ref="D17:F17"/>
    <mergeCell ref="D18:F18"/>
    <mergeCell ref="J1:Q7"/>
    <mergeCell ref="F8:L8"/>
    <mergeCell ref="A9:O9"/>
    <mergeCell ref="A10:A11"/>
    <mergeCell ref="B10:B11"/>
    <mergeCell ref="C10:C11"/>
    <mergeCell ref="D10:F11"/>
    <mergeCell ref="G10:G11"/>
    <mergeCell ref="H10:H11"/>
    <mergeCell ref="I10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654D-36C6-45DE-925C-4521BFFB063E}">
  <dimension ref="A2:I130"/>
  <sheetViews>
    <sheetView tabSelected="1" topLeftCell="A112" workbookViewId="0">
      <selection activeCell="E132" sqref="E132"/>
    </sheetView>
  </sheetViews>
  <sheetFormatPr defaultRowHeight="14.4" x14ac:dyDescent="0.3"/>
  <cols>
    <col min="2" max="2" width="41" customWidth="1"/>
    <col min="8" max="8" width="0" hidden="1" customWidth="1"/>
  </cols>
  <sheetData>
    <row r="2" spans="1:9" x14ac:dyDescent="0.3">
      <c r="D2" s="194" t="s">
        <v>101</v>
      </c>
      <c r="E2" s="194"/>
      <c r="F2" s="194"/>
      <c r="G2" s="194"/>
    </row>
    <row r="3" spans="1:9" x14ac:dyDescent="0.3">
      <c r="C3" s="194" t="s">
        <v>102</v>
      </c>
      <c r="D3" s="194"/>
      <c r="E3" s="194"/>
      <c r="F3" s="194"/>
      <c r="G3" s="194"/>
    </row>
    <row r="6" spans="1:9" ht="15.6" x14ac:dyDescent="0.3">
      <c r="A6" s="113" t="s">
        <v>0</v>
      </c>
      <c r="B6" s="113"/>
      <c r="C6" s="113"/>
      <c r="D6" s="113"/>
      <c r="E6" s="113"/>
      <c r="F6" s="113"/>
      <c r="G6" s="113"/>
    </row>
    <row r="7" spans="1:9" x14ac:dyDescent="0.3">
      <c r="A7" s="114" t="s">
        <v>103</v>
      </c>
      <c r="B7" s="114"/>
      <c r="C7" s="114"/>
      <c r="D7" s="114"/>
      <c r="E7" s="114"/>
      <c r="F7" s="114"/>
      <c r="G7" s="114"/>
    </row>
    <row r="9" spans="1:9" x14ac:dyDescent="0.3">
      <c r="A9" t="s">
        <v>104</v>
      </c>
    </row>
    <row r="11" spans="1:9" hidden="1" x14ac:dyDescent="0.3">
      <c r="A11" s="114" t="s">
        <v>105</v>
      </c>
      <c r="B11" s="114"/>
      <c r="C11" s="114"/>
      <c r="D11" s="114"/>
      <c r="E11" s="114"/>
      <c r="F11" s="114"/>
      <c r="G11" s="114"/>
    </row>
    <row r="12" spans="1:9" x14ac:dyDescent="0.3">
      <c r="A12" s="115" t="s">
        <v>106</v>
      </c>
      <c r="B12" s="115"/>
      <c r="C12" s="115"/>
      <c r="D12" s="115"/>
      <c r="E12" s="115"/>
      <c r="F12" s="115"/>
      <c r="G12" s="115"/>
    </row>
    <row r="13" spans="1:9" x14ac:dyDescent="0.3">
      <c r="A13" s="116" t="s">
        <v>107</v>
      </c>
      <c r="B13" s="116" t="s">
        <v>5</v>
      </c>
      <c r="C13" s="116" t="s">
        <v>108</v>
      </c>
      <c r="D13" s="116" t="s">
        <v>109</v>
      </c>
      <c r="E13" s="116"/>
      <c r="F13" s="116"/>
      <c r="G13" s="116" t="s">
        <v>110</v>
      </c>
      <c r="H13" s="117" t="s">
        <v>111</v>
      </c>
      <c r="I13" s="118"/>
    </row>
    <row r="14" spans="1:9" ht="28.8" x14ac:dyDescent="0.3">
      <c r="A14" s="116"/>
      <c r="B14" s="116"/>
      <c r="C14" s="116"/>
      <c r="D14" s="119" t="s">
        <v>112</v>
      </c>
      <c r="E14" s="119" t="s">
        <v>113</v>
      </c>
      <c r="F14" s="119" t="s">
        <v>114</v>
      </c>
      <c r="G14" s="116"/>
      <c r="H14" s="120"/>
      <c r="I14" s="118"/>
    </row>
    <row r="15" spans="1:9" x14ac:dyDescent="0.3">
      <c r="A15" s="177" t="s">
        <v>20</v>
      </c>
      <c r="B15" s="121"/>
      <c r="C15" s="121"/>
      <c r="D15" s="121"/>
      <c r="E15" s="121"/>
      <c r="F15" s="121"/>
      <c r="G15" s="178"/>
      <c r="H15" s="122"/>
    </row>
    <row r="16" spans="1:9" x14ac:dyDescent="0.3">
      <c r="A16" s="123" t="s">
        <v>115</v>
      </c>
      <c r="B16" s="123" t="s">
        <v>116</v>
      </c>
      <c r="C16" s="124">
        <v>200</v>
      </c>
      <c r="D16" s="124" t="s">
        <v>117</v>
      </c>
      <c r="E16" s="124" t="s">
        <v>118</v>
      </c>
      <c r="F16" s="124" t="s">
        <v>119</v>
      </c>
      <c r="G16" s="124" t="s">
        <v>120</v>
      </c>
      <c r="H16" s="125">
        <v>13.43</v>
      </c>
      <c r="I16" s="126"/>
    </row>
    <row r="17" spans="1:9" x14ac:dyDescent="0.3">
      <c r="A17" s="123" t="s">
        <v>121</v>
      </c>
      <c r="B17" s="123" t="s">
        <v>122</v>
      </c>
      <c r="C17" s="124" t="s">
        <v>78</v>
      </c>
      <c r="D17" s="124" t="s">
        <v>123</v>
      </c>
      <c r="E17" s="124" t="s">
        <v>124</v>
      </c>
      <c r="F17" s="124" t="s">
        <v>125</v>
      </c>
      <c r="G17" s="124" t="s">
        <v>126</v>
      </c>
      <c r="H17" s="125">
        <v>2.6</v>
      </c>
      <c r="I17" s="126"/>
    </row>
    <row r="18" spans="1:9" x14ac:dyDescent="0.3">
      <c r="A18" s="127" t="s">
        <v>127</v>
      </c>
      <c r="B18" s="127" t="s">
        <v>128</v>
      </c>
      <c r="C18" s="128">
        <v>200</v>
      </c>
      <c r="D18" s="128" t="s">
        <v>129</v>
      </c>
      <c r="E18" s="128" t="s">
        <v>130</v>
      </c>
      <c r="F18" s="128" t="s">
        <v>131</v>
      </c>
      <c r="G18" s="128" t="s">
        <v>132</v>
      </c>
      <c r="H18" s="129">
        <v>4.7</v>
      </c>
    </row>
    <row r="19" spans="1:9" x14ac:dyDescent="0.3">
      <c r="A19" s="130" t="s">
        <v>133</v>
      </c>
      <c r="B19" s="131"/>
      <c r="C19" s="132">
        <v>440</v>
      </c>
      <c r="D19" s="133">
        <f>D16+D17+D18</f>
        <v>9.58</v>
      </c>
      <c r="E19" s="133">
        <f t="shared" ref="E19:G19" si="0">E16+E17+E18</f>
        <v>6.7400000000000011</v>
      </c>
      <c r="F19" s="133">
        <f t="shared" si="0"/>
        <v>66.820000000000007</v>
      </c>
      <c r="G19" s="133">
        <f t="shared" si="0"/>
        <v>374.41999999999996</v>
      </c>
      <c r="H19" s="134">
        <f>SUM(H16:H18)</f>
        <v>20.73</v>
      </c>
    </row>
    <row r="20" spans="1:9" x14ac:dyDescent="0.3">
      <c r="A20" s="135" t="s">
        <v>134</v>
      </c>
      <c r="B20" s="136"/>
      <c r="C20" s="136"/>
      <c r="D20" s="136"/>
      <c r="E20" s="136"/>
      <c r="F20" s="136"/>
      <c r="G20" s="179"/>
      <c r="H20" s="129"/>
    </row>
    <row r="21" spans="1:9" x14ac:dyDescent="0.3">
      <c r="A21" s="127" t="s">
        <v>121</v>
      </c>
      <c r="B21" s="137" t="s">
        <v>56</v>
      </c>
      <c r="C21" s="128">
        <v>200</v>
      </c>
      <c r="D21" s="128">
        <v>0.9</v>
      </c>
      <c r="E21" s="128">
        <v>0</v>
      </c>
      <c r="F21" s="128">
        <v>18.18</v>
      </c>
      <c r="G21" s="128">
        <v>76.319999999999993</v>
      </c>
      <c r="H21" s="129">
        <v>18</v>
      </c>
    </row>
    <row r="22" spans="1:9" x14ac:dyDescent="0.3">
      <c r="A22" s="130" t="s">
        <v>135</v>
      </c>
      <c r="B22" s="131"/>
      <c r="C22" s="133">
        <f>SUM(C21)</f>
        <v>200</v>
      </c>
      <c r="D22" s="133">
        <f>SUM(D21)</f>
        <v>0.9</v>
      </c>
      <c r="E22" s="133">
        <f>SUM(E21)</f>
        <v>0</v>
      </c>
      <c r="F22" s="133">
        <f>SUM(F21)</f>
        <v>18.18</v>
      </c>
      <c r="G22" s="133">
        <f>SUM(G21)</f>
        <v>76.319999999999993</v>
      </c>
      <c r="H22" s="129"/>
    </row>
    <row r="23" spans="1:9" x14ac:dyDescent="0.3">
      <c r="A23" s="135" t="s">
        <v>136</v>
      </c>
      <c r="B23" s="136"/>
      <c r="C23" s="136"/>
      <c r="D23" s="136"/>
      <c r="E23" s="136"/>
      <c r="F23" s="136"/>
      <c r="G23" s="179"/>
      <c r="H23" s="129"/>
    </row>
    <row r="24" spans="1:9" x14ac:dyDescent="0.3">
      <c r="A24" s="127" t="s">
        <v>137</v>
      </c>
      <c r="B24" s="137" t="s">
        <v>138</v>
      </c>
      <c r="C24" s="128">
        <v>60</v>
      </c>
      <c r="D24" s="128">
        <v>0.5</v>
      </c>
      <c r="E24" s="128">
        <v>5.4</v>
      </c>
      <c r="F24" s="128">
        <v>3.9</v>
      </c>
      <c r="G24" s="128">
        <v>66.099999999999994</v>
      </c>
      <c r="H24" s="129">
        <v>5.04</v>
      </c>
    </row>
    <row r="25" spans="1:9" x14ac:dyDescent="0.3">
      <c r="A25" s="127" t="s">
        <v>139</v>
      </c>
      <c r="B25" s="137" t="s">
        <v>140</v>
      </c>
      <c r="C25" s="128">
        <v>200</v>
      </c>
      <c r="D25" s="128">
        <v>1.7</v>
      </c>
      <c r="E25" s="128">
        <v>4.9000000000000004</v>
      </c>
      <c r="F25" s="128">
        <v>10.4</v>
      </c>
      <c r="G25" s="128">
        <v>92.4</v>
      </c>
      <c r="H25" s="129">
        <v>7.17</v>
      </c>
    </row>
    <row r="26" spans="1:9" x14ac:dyDescent="0.3">
      <c r="A26" s="127" t="s">
        <v>141</v>
      </c>
      <c r="B26" s="137" t="s">
        <v>59</v>
      </c>
      <c r="C26" s="128">
        <v>150</v>
      </c>
      <c r="D26" s="128">
        <v>3.6</v>
      </c>
      <c r="E26" s="128">
        <v>5.2</v>
      </c>
      <c r="F26" s="128">
        <v>38</v>
      </c>
      <c r="G26" s="128">
        <v>213.2</v>
      </c>
      <c r="H26" s="129">
        <v>8.4600000000000009</v>
      </c>
    </row>
    <row r="27" spans="1:9" x14ac:dyDescent="0.3">
      <c r="A27" s="139" t="s">
        <v>121</v>
      </c>
      <c r="B27" s="140" t="s">
        <v>43</v>
      </c>
      <c r="C27" s="141">
        <v>50</v>
      </c>
      <c r="D27" s="141">
        <v>4.0999999999999996</v>
      </c>
      <c r="E27" s="141">
        <v>0.7</v>
      </c>
      <c r="F27" s="141">
        <v>0.65</v>
      </c>
      <c r="G27" s="141">
        <v>25.3</v>
      </c>
      <c r="H27" s="129">
        <v>5.2</v>
      </c>
    </row>
    <row r="28" spans="1:9" x14ac:dyDescent="0.3">
      <c r="A28" s="123" t="s">
        <v>142</v>
      </c>
      <c r="B28" s="142" t="s">
        <v>143</v>
      </c>
      <c r="C28" s="124">
        <v>200</v>
      </c>
      <c r="D28" s="124" t="s">
        <v>144</v>
      </c>
      <c r="E28" s="124">
        <v>0</v>
      </c>
      <c r="F28" s="124" t="s">
        <v>145</v>
      </c>
      <c r="G28" s="124" t="s">
        <v>146</v>
      </c>
      <c r="H28" s="125"/>
      <c r="I28" s="126"/>
    </row>
    <row r="29" spans="1:9" x14ac:dyDescent="0.3">
      <c r="A29" s="130" t="s">
        <v>147</v>
      </c>
      <c r="B29" s="131"/>
      <c r="C29" s="133">
        <f>SUM(C24:C28)</f>
        <v>660</v>
      </c>
      <c r="D29" s="133">
        <f>SUM(D24:D28)</f>
        <v>9.9</v>
      </c>
      <c r="E29" s="133">
        <f>SUM(E24:E28)</f>
        <v>16.2</v>
      </c>
      <c r="F29" s="133">
        <f>SUM(F24:F28)</f>
        <v>52.949999999999996</v>
      </c>
      <c r="G29" s="133">
        <f>SUM(G24:G28)</f>
        <v>397</v>
      </c>
      <c r="H29" s="129"/>
    </row>
    <row r="30" spans="1:9" x14ac:dyDescent="0.3">
      <c r="A30" s="135" t="s">
        <v>148</v>
      </c>
      <c r="B30" s="136"/>
      <c r="C30" s="136"/>
      <c r="D30" s="136"/>
      <c r="E30" s="136"/>
      <c r="F30" s="136"/>
      <c r="G30" s="179"/>
      <c r="H30" s="129"/>
    </row>
    <row r="31" spans="1:9" x14ac:dyDescent="0.3">
      <c r="A31" s="123" t="s">
        <v>149</v>
      </c>
      <c r="B31" s="123" t="s">
        <v>150</v>
      </c>
      <c r="C31" s="124">
        <v>150</v>
      </c>
      <c r="D31" s="124" t="s">
        <v>151</v>
      </c>
      <c r="E31" s="124" t="s">
        <v>152</v>
      </c>
      <c r="F31" s="124" t="s">
        <v>153</v>
      </c>
      <c r="G31" s="124" t="s">
        <v>154</v>
      </c>
      <c r="H31" s="125"/>
      <c r="I31" s="126"/>
    </row>
    <row r="32" spans="1:9" x14ac:dyDescent="0.3">
      <c r="A32" s="139" t="s">
        <v>121</v>
      </c>
      <c r="B32" s="143" t="s">
        <v>43</v>
      </c>
      <c r="C32" s="141">
        <v>30</v>
      </c>
      <c r="D32" s="141">
        <v>2.2999999999999998</v>
      </c>
      <c r="E32" s="141">
        <v>0.3</v>
      </c>
      <c r="F32" s="141">
        <v>11.5</v>
      </c>
      <c r="G32" s="141">
        <v>57.9</v>
      </c>
      <c r="H32" s="129">
        <v>5.2</v>
      </c>
    </row>
    <row r="33" spans="1:8" x14ac:dyDescent="0.3">
      <c r="A33" s="143" t="s">
        <v>155</v>
      </c>
      <c r="B33" s="143" t="s">
        <v>156</v>
      </c>
      <c r="C33" s="141">
        <v>200</v>
      </c>
      <c r="D33" s="141">
        <v>0.12</v>
      </c>
      <c r="E33" s="141">
        <v>0</v>
      </c>
      <c r="F33" s="141">
        <v>15.44</v>
      </c>
      <c r="G33" s="141">
        <v>62.24</v>
      </c>
      <c r="H33" s="129"/>
    </row>
    <row r="34" spans="1:8" x14ac:dyDescent="0.3">
      <c r="A34" s="130" t="s">
        <v>157</v>
      </c>
      <c r="B34" s="131"/>
      <c r="C34" s="133">
        <f>SUM(C31:C33)</f>
        <v>380</v>
      </c>
      <c r="D34" s="133">
        <f>SUM(D31:D33)</f>
        <v>2.42</v>
      </c>
      <c r="E34" s="133">
        <f>SUM(E31:E33)</f>
        <v>0.3</v>
      </c>
      <c r="F34" s="133">
        <f>SUM(F31:F33)</f>
        <v>26.939999999999998</v>
      </c>
      <c r="G34" s="133">
        <f>SUM(G31:G33)</f>
        <v>120.14</v>
      </c>
      <c r="H34" s="129"/>
    </row>
    <row r="35" spans="1:8" x14ac:dyDescent="0.3">
      <c r="A35" s="144" t="s">
        <v>158</v>
      </c>
      <c r="B35" s="144"/>
      <c r="C35" s="145">
        <f>C19+C22+C29+C34</f>
        <v>1680</v>
      </c>
      <c r="D35" s="145">
        <f>D19+D22+D29+D34</f>
        <v>22.800000000000004</v>
      </c>
      <c r="E35" s="145">
        <f>E19+E22+E29+E34</f>
        <v>23.240000000000002</v>
      </c>
      <c r="F35" s="145">
        <f>F19+F22+F29+F34</f>
        <v>164.89</v>
      </c>
      <c r="G35" s="145">
        <f>G19+G22+G29+G34</f>
        <v>967.88</v>
      </c>
      <c r="H35" s="129"/>
    </row>
    <row r="36" spans="1:8" x14ac:dyDescent="0.3">
      <c r="A36" s="180" t="s">
        <v>159</v>
      </c>
      <c r="B36" s="181"/>
      <c r="C36" s="181"/>
      <c r="D36" s="181"/>
      <c r="E36" s="181"/>
      <c r="F36" s="181"/>
      <c r="G36" s="182"/>
      <c r="H36" s="129"/>
    </row>
    <row r="37" spans="1:8" x14ac:dyDescent="0.3">
      <c r="A37" s="183" t="s">
        <v>20</v>
      </c>
      <c r="B37" s="146"/>
      <c r="C37" s="146"/>
      <c r="D37" s="146"/>
      <c r="E37" s="146"/>
      <c r="F37" s="146"/>
      <c r="G37" s="184"/>
      <c r="H37" s="129"/>
    </row>
    <row r="38" spans="1:8" x14ac:dyDescent="0.3">
      <c r="A38" s="147" t="s">
        <v>160</v>
      </c>
      <c r="B38" s="148" t="s">
        <v>161</v>
      </c>
      <c r="C38" s="149">
        <v>150</v>
      </c>
      <c r="D38" s="149">
        <v>12.6</v>
      </c>
      <c r="E38" s="149">
        <v>19.399999999999999</v>
      </c>
      <c r="F38" s="149">
        <v>3.2</v>
      </c>
      <c r="G38" s="149">
        <v>237.1</v>
      </c>
      <c r="H38" s="129"/>
    </row>
    <row r="39" spans="1:8" x14ac:dyDescent="0.3">
      <c r="A39" s="139" t="s">
        <v>121</v>
      </c>
      <c r="B39" s="143" t="s">
        <v>43</v>
      </c>
      <c r="C39" s="141">
        <v>30</v>
      </c>
      <c r="D39" s="141">
        <v>2.2999999999999998</v>
      </c>
      <c r="E39" s="141">
        <v>0.3</v>
      </c>
      <c r="F39" s="141">
        <v>11.5</v>
      </c>
      <c r="G39" s="141">
        <v>57.9</v>
      </c>
      <c r="H39" s="129"/>
    </row>
    <row r="40" spans="1:8" x14ac:dyDescent="0.3">
      <c r="A40" s="150" t="s">
        <v>162</v>
      </c>
      <c r="B40" s="151" t="s">
        <v>73</v>
      </c>
      <c r="C40" s="128">
        <v>200</v>
      </c>
      <c r="D40" s="128">
        <v>4.0999999999999996</v>
      </c>
      <c r="E40" s="128">
        <v>6</v>
      </c>
      <c r="F40" s="128">
        <v>12.6</v>
      </c>
      <c r="G40" s="128">
        <v>121.1</v>
      </c>
      <c r="H40" s="129"/>
    </row>
    <row r="41" spans="1:8" x14ac:dyDescent="0.3">
      <c r="A41" s="152" t="s">
        <v>133</v>
      </c>
      <c r="B41" s="153"/>
      <c r="C41" s="132">
        <f>SUM(C37:C40)</f>
        <v>380</v>
      </c>
      <c r="D41" s="133">
        <f>SUM(D37:D40)</f>
        <v>19</v>
      </c>
      <c r="E41" s="133">
        <f>SUM(E37:E40)</f>
        <v>25.7</v>
      </c>
      <c r="F41" s="132">
        <f>SUM(F37:F40)</f>
        <v>27.299999999999997</v>
      </c>
      <c r="G41" s="132">
        <f>SUM(G37:G40)</f>
        <v>416.1</v>
      </c>
      <c r="H41" s="129"/>
    </row>
    <row r="42" spans="1:8" x14ac:dyDescent="0.3">
      <c r="A42" s="135" t="s">
        <v>134</v>
      </c>
      <c r="B42" s="136"/>
      <c r="C42" s="136"/>
      <c r="D42" s="136"/>
      <c r="E42" s="136"/>
      <c r="F42" s="136"/>
      <c r="G42" s="179"/>
      <c r="H42" s="129"/>
    </row>
    <row r="43" spans="1:8" x14ac:dyDescent="0.3">
      <c r="A43" s="138"/>
      <c r="B43" s="154"/>
      <c r="C43" s="154"/>
      <c r="D43" s="154"/>
      <c r="E43" s="154"/>
      <c r="F43" s="154"/>
      <c r="G43" s="185"/>
      <c r="H43" s="129"/>
    </row>
    <row r="44" spans="1:8" x14ac:dyDescent="0.3">
      <c r="A44" s="143" t="s">
        <v>121</v>
      </c>
      <c r="B44" s="143" t="s">
        <v>163</v>
      </c>
      <c r="C44" s="141">
        <v>50</v>
      </c>
      <c r="D44" s="141">
        <v>5.6</v>
      </c>
      <c r="E44" s="141">
        <v>6.3</v>
      </c>
      <c r="F44" s="141">
        <v>60</v>
      </c>
      <c r="G44" s="141">
        <v>180</v>
      </c>
      <c r="H44" s="129"/>
    </row>
    <row r="45" spans="1:8" x14ac:dyDescent="0.3">
      <c r="A45" s="143" t="s">
        <v>155</v>
      </c>
      <c r="B45" s="143" t="s">
        <v>156</v>
      </c>
      <c r="C45" s="141">
        <v>200</v>
      </c>
      <c r="D45" s="141">
        <v>0.12</v>
      </c>
      <c r="E45" s="141">
        <v>0</v>
      </c>
      <c r="F45" s="141">
        <v>15.44</v>
      </c>
      <c r="G45" s="141">
        <v>62.24</v>
      </c>
      <c r="H45" s="129"/>
    </row>
    <row r="46" spans="1:8" x14ac:dyDescent="0.3">
      <c r="A46" s="155" t="s">
        <v>135</v>
      </c>
      <c r="B46" s="155"/>
      <c r="C46" s="156" t="s">
        <v>164</v>
      </c>
      <c r="D46" s="156">
        <f t="shared" ref="D46:G46" si="1">SUM(D44:D45)</f>
        <v>5.72</v>
      </c>
      <c r="E46" s="156">
        <f t="shared" si="1"/>
        <v>6.3</v>
      </c>
      <c r="F46" s="156">
        <f t="shared" si="1"/>
        <v>75.44</v>
      </c>
      <c r="G46" s="156">
        <f t="shared" si="1"/>
        <v>242.24</v>
      </c>
      <c r="H46" s="129"/>
    </row>
    <row r="47" spans="1:8" x14ac:dyDescent="0.3">
      <c r="A47" s="157" t="s">
        <v>136</v>
      </c>
      <c r="B47" s="158"/>
      <c r="C47" s="158"/>
      <c r="D47" s="158"/>
      <c r="E47" s="158"/>
      <c r="F47" s="158"/>
      <c r="G47" s="186"/>
      <c r="H47" s="129"/>
    </row>
    <row r="48" spans="1:8" x14ac:dyDescent="0.3">
      <c r="A48" s="159" t="s">
        <v>165</v>
      </c>
      <c r="B48" s="155" t="s">
        <v>166</v>
      </c>
      <c r="C48" s="124">
        <v>80</v>
      </c>
      <c r="D48" s="124">
        <v>1</v>
      </c>
      <c r="E48" s="124">
        <v>7.1</v>
      </c>
      <c r="F48" s="124">
        <v>6</v>
      </c>
      <c r="G48" s="124">
        <v>91.8</v>
      </c>
      <c r="H48" s="129"/>
    </row>
    <row r="49" spans="1:9" x14ac:dyDescent="0.3">
      <c r="A49" s="159" t="s">
        <v>167</v>
      </c>
      <c r="B49" s="155" t="s">
        <v>168</v>
      </c>
      <c r="C49" s="124">
        <v>200</v>
      </c>
      <c r="D49" s="124">
        <v>7.66</v>
      </c>
      <c r="E49" s="124">
        <v>3.58</v>
      </c>
      <c r="F49" s="124">
        <v>10.64</v>
      </c>
      <c r="G49" s="124">
        <v>105.44</v>
      </c>
      <c r="H49" s="129"/>
    </row>
    <row r="50" spans="1:9" x14ac:dyDescent="0.3">
      <c r="A50" s="159" t="s">
        <v>169</v>
      </c>
      <c r="B50" s="155" t="s">
        <v>92</v>
      </c>
      <c r="C50" s="124">
        <v>150</v>
      </c>
      <c r="D50" s="124">
        <v>8.1999999999999993</v>
      </c>
      <c r="E50" s="124">
        <v>6.5</v>
      </c>
      <c r="F50" s="124">
        <v>42.8</v>
      </c>
      <c r="G50" s="124">
        <v>262.2</v>
      </c>
      <c r="H50" s="129"/>
    </row>
    <row r="51" spans="1:9" x14ac:dyDescent="0.3">
      <c r="A51" s="139" t="s">
        <v>121</v>
      </c>
      <c r="B51" s="140" t="s">
        <v>43</v>
      </c>
      <c r="C51" s="141">
        <v>50</v>
      </c>
      <c r="D51" s="141">
        <v>4.0999999999999996</v>
      </c>
      <c r="E51" s="141">
        <v>0.7</v>
      </c>
      <c r="F51" s="141">
        <v>0.65</v>
      </c>
      <c r="G51" s="141">
        <v>25.3</v>
      </c>
      <c r="H51" s="129"/>
    </row>
    <row r="52" spans="1:9" x14ac:dyDescent="0.3">
      <c r="A52" s="143" t="s">
        <v>155</v>
      </c>
      <c r="B52" s="143" t="s">
        <v>156</v>
      </c>
      <c r="C52" s="141">
        <v>200</v>
      </c>
      <c r="D52" s="141">
        <v>0.12</v>
      </c>
      <c r="E52" s="141">
        <v>0</v>
      </c>
      <c r="F52" s="141">
        <v>15.44</v>
      </c>
      <c r="G52" s="141">
        <v>62.24</v>
      </c>
      <c r="H52" s="129"/>
    </row>
    <row r="53" spans="1:9" x14ac:dyDescent="0.3">
      <c r="A53" s="151" t="s">
        <v>147</v>
      </c>
      <c r="B53" s="151"/>
      <c r="C53" s="133">
        <f>SUM(C48:C52)</f>
        <v>680</v>
      </c>
      <c r="D53" s="133">
        <f>SUM(D48:D52)</f>
        <v>21.080000000000002</v>
      </c>
      <c r="E53" s="133">
        <f>SUM(E48:E52)</f>
        <v>17.88</v>
      </c>
      <c r="F53" s="133">
        <f>SUM(F48:F52)</f>
        <v>75.53</v>
      </c>
      <c r="G53" s="133">
        <f>SUM(G48:G52)</f>
        <v>546.98</v>
      </c>
      <c r="H53" s="129"/>
    </row>
    <row r="54" spans="1:9" x14ac:dyDescent="0.3">
      <c r="A54" s="135" t="s">
        <v>148</v>
      </c>
      <c r="B54" s="136"/>
      <c r="C54" s="136"/>
      <c r="D54" s="136"/>
      <c r="E54" s="136"/>
      <c r="F54" s="136"/>
      <c r="G54" s="179"/>
      <c r="H54" s="129"/>
    </row>
    <row r="55" spans="1:9" x14ac:dyDescent="0.3">
      <c r="A55" s="127" t="s">
        <v>170</v>
      </c>
      <c r="B55" s="127" t="s">
        <v>171</v>
      </c>
      <c r="C55" s="128">
        <v>150</v>
      </c>
      <c r="D55" s="128">
        <v>20.440000000000001</v>
      </c>
      <c r="E55" s="128">
        <v>5.95</v>
      </c>
      <c r="F55" s="128">
        <v>25.99</v>
      </c>
      <c r="G55" s="128">
        <v>239.3</v>
      </c>
      <c r="H55" s="129"/>
    </row>
    <row r="56" spans="1:9" x14ac:dyDescent="0.3">
      <c r="A56" s="139" t="s">
        <v>121</v>
      </c>
      <c r="B56" s="143" t="s">
        <v>43</v>
      </c>
      <c r="C56" s="141">
        <v>30</v>
      </c>
      <c r="D56" s="141">
        <v>2.2999999999999998</v>
      </c>
      <c r="E56" s="141">
        <v>0.3</v>
      </c>
      <c r="F56" s="141">
        <v>11.5</v>
      </c>
      <c r="G56" s="141">
        <v>57.9</v>
      </c>
      <c r="H56" s="129"/>
    </row>
    <row r="57" spans="1:9" x14ac:dyDescent="0.3">
      <c r="A57" s="143" t="s">
        <v>172</v>
      </c>
      <c r="B57" s="143" t="s">
        <v>173</v>
      </c>
      <c r="C57" s="141">
        <v>200</v>
      </c>
      <c r="D57" s="141">
        <v>0</v>
      </c>
      <c r="E57" s="141">
        <v>0</v>
      </c>
      <c r="F57" s="141">
        <v>11.44</v>
      </c>
      <c r="G57" s="141">
        <v>45.8</v>
      </c>
      <c r="H57" s="160"/>
      <c r="I57" s="161"/>
    </row>
    <row r="58" spans="1:9" x14ac:dyDescent="0.3">
      <c r="A58" s="130" t="s">
        <v>157</v>
      </c>
      <c r="B58" s="131"/>
      <c r="C58" s="133">
        <f>SUM(C55:C57)</f>
        <v>380</v>
      </c>
      <c r="D58" s="133">
        <f>SUM(D55:D57)</f>
        <v>22.740000000000002</v>
      </c>
      <c r="E58" s="133">
        <f>SUM(E55:E57)</f>
        <v>6.25</v>
      </c>
      <c r="F58" s="133">
        <f>SUM(F55:F57)</f>
        <v>48.929999999999993</v>
      </c>
      <c r="G58" s="133">
        <f>SUM(G55:G57)</f>
        <v>343</v>
      </c>
      <c r="H58" s="129"/>
    </row>
    <row r="59" spans="1:9" x14ac:dyDescent="0.3">
      <c r="A59" s="144" t="s">
        <v>158</v>
      </c>
      <c r="B59" s="144"/>
      <c r="C59" s="133">
        <f>SUM(C41,C46,C53,C58)</f>
        <v>1440</v>
      </c>
      <c r="D59" s="133">
        <f t="shared" ref="D59:G59" si="2">SUM(D41,D46,D53,D58)</f>
        <v>68.539999999999992</v>
      </c>
      <c r="E59" s="133">
        <f t="shared" si="2"/>
        <v>56.129999999999995</v>
      </c>
      <c r="F59" s="133">
        <f t="shared" si="2"/>
        <v>227.2</v>
      </c>
      <c r="G59" s="133">
        <f t="shared" si="2"/>
        <v>1548.3200000000002</v>
      </c>
      <c r="H59" s="129"/>
    </row>
    <row r="60" spans="1:9" x14ac:dyDescent="0.3">
      <c r="A60" s="180" t="s">
        <v>174</v>
      </c>
      <c r="B60" s="181"/>
      <c r="C60" s="181"/>
      <c r="D60" s="181"/>
      <c r="E60" s="181"/>
      <c r="F60" s="181"/>
      <c r="G60" s="182"/>
      <c r="H60" s="129"/>
    </row>
    <row r="61" spans="1:9" x14ac:dyDescent="0.3">
      <c r="A61" s="183" t="s">
        <v>20</v>
      </c>
      <c r="B61" s="146"/>
      <c r="C61" s="146"/>
      <c r="D61" s="146"/>
      <c r="E61" s="146"/>
      <c r="F61" s="146"/>
      <c r="G61" s="184"/>
      <c r="H61" s="129"/>
    </row>
    <row r="62" spans="1:9" x14ac:dyDescent="0.3">
      <c r="A62" s="123" t="s">
        <v>175</v>
      </c>
      <c r="B62" s="123" t="s">
        <v>176</v>
      </c>
      <c r="C62" s="124" t="s">
        <v>29</v>
      </c>
      <c r="D62" s="124" t="s">
        <v>177</v>
      </c>
      <c r="E62" s="124" t="s">
        <v>178</v>
      </c>
      <c r="F62" s="124" t="s">
        <v>179</v>
      </c>
      <c r="G62" s="124" t="s">
        <v>180</v>
      </c>
      <c r="H62" s="125"/>
      <c r="I62" s="126"/>
    </row>
    <row r="63" spans="1:9" x14ac:dyDescent="0.3">
      <c r="A63" s="139" t="s">
        <v>121</v>
      </c>
      <c r="B63" s="162" t="s">
        <v>181</v>
      </c>
      <c r="C63" s="124" t="s">
        <v>182</v>
      </c>
      <c r="D63" s="141">
        <v>4.7300000000000004</v>
      </c>
      <c r="E63" s="141">
        <v>2.36</v>
      </c>
      <c r="F63" s="141">
        <v>6.9</v>
      </c>
      <c r="G63" s="141">
        <v>14.6</v>
      </c>
      <c r="H63" s="129"/>
    </row>
    <row r="64" spans="1:9" x14ac:dyDescent="0.3">
      <c r="A64" s="143" t="s">
        <v>155</v>
      </c>
      <c r="B64" s="143" t="s">
        <v>156</v>
      </c>
      <c r="C64" s="141">
        <v>200</v>
      </c>
      <c r="D64" s="141">
        <v>0.12</v>
      </c>
      <c r="E64" s="141">
        <v>0</v>
      </c>
      <c r="F64" s="141">
        <v>15.44</v>
      </c>
      <c r="G64" s="141">
        <v>62.24</v>
      </c>
      <c r="H64" s="129"/>
    </row>
    <row r="65" spans="1:9" x14ac:dyDescent="0.3">
      <c r="A65" s="130" t="s">
        <v>133</v>
      </c>
      <c r="B65" s="131"/>
      <c r="C65" s="133" t="s">
        <v>183</v>
      </c>
      <c r="D65" s="132">
        <f>SUM(D62:D64)</f>
        <v>4.8500000000000005</v>
      </c>
      <c r="E65" s="132">
        <f>SUM(E62:E64)</f>
        <v>2.36</v>
      </c>
      <c r="F65" s="132">
        <f>SUM(F62:F64)</f>
        <v>22.34</v>
      </c>
      <c r="G65" s="132">
        <f>SUM(G62:G64)</f>
        <v>76.84</v>
      </c>
      <c r="H65" s="129"/>
    </row>
    <row r="66" spans="1:9" x14ac:dyDescent="0.3">
      <c r="A66" s="135" t="s">
        <v>134</v>
      </c>
      <c r="B66" s="136"/>
      <c r="C66" s="136"/>
      <c r="D66" s="136"/>
      <c r="E66" s="136"/>
      <c r="F66" s="136"/>
      <c r="G66" s="179"/>
      <c r="H66" s="129"/>
    </row>
    <row r="67" spans="1:9" x14ac:dyDescent="0.3">
      <c r="A67" s="127" t="s">
        <v>121</v>
      </c>
      <c r="B67" s="137" t="s">
        <v>184</v>
      </c>
      <c r="C67" s="124" t="s">
        <v>29</v>
      </c>
      <c r="D67" s="128">
        <v>0.6</v>
      </c>
      <c r="E67" s="128">
        <v>0.5</v>
      </c>
      <c r="F67" s="128">
        <v>13.4</v>
      </c>
      <c r="G67" s="128">
        <v>60.5</v>
      </c>
      <c r="H67" s="129"/>
    </row>
    <row r="68" spans="1:9" x14ac:dyDescent="0.3">
      <c r="A68" s="130" t="s">
        <v>135</v>
      </c>
      <c r="B68" s="131"/>
      <c r="C68" s="132" t="s">
        <v>29</v>
      </c>
      <c r="D68" s="132">
        <f>SUM(D67)</f>
        <v>0.6</v>
      </c>
      <c r="E68" s="132">
        <f>SUM(E67)</f>
        <v>0.5</v>
      </c>
      <c r="F68" s="132">
        <f>SUM(F67)</f>
        <v>13.4</v>
      </c>
      <c r="G68" s="132">
        <f>SUM(G67)</f>
        <v>60.5</v>
      </c>
      <c r="H68" s="129"/>
    </row>
    <row r="69" spans="1:9" x14ac:dyDescent="0.3">
      <c r="A69" s="135" t="s">
        <v>136</v>
      </c>
      <c r="B69" s="136"/>
      <c r="C69" s="136"/>
      <c r="D69" s="136"/>
      <c r="E69" s="136"/>
      <c r="F69" s="136"/>
      <c r="G69" s="179"/>
      <c r="H69" s="129"/>
    </row>
    <row r="70" spans="1:9" x14ac:dyDescent="0.3">
      <c r="A70" s="123" t="s">
        <v>185</v>
      </c>
      <c r="B70" s="142" t="s">
        <v>186</v>
      </c>
      <c r="C70" s="124" t="s">
        <v>22</v>
      </c>
      <c r="D70" s="124" t="s">
        <v>187</v>
      </c>
      <c r="E70" s="124" t="s">
        <v>188</v>
      </c>
      <c r="F70" s="124" t="s">
        <v>189</v>
      </c>
      <c r="G70" s="124" t="s">
        <v>190</v>
      </c>
      <c r="H70" s="125"/>
      <c r="I70" s="126"/>
    </row>
    <row r="71" spans="1:9" x14ac:dyDescent="0.3">
      <c r="A71" s="139" t="s">
        <v>121</v>
      </c>
      <c r="B71" s="140" t="s">
        <v>43</v>
      </c>
      <c r="C71" s="141">
        <v>50</v>
      </c>
      <c r="D71" s="141">
        <v>4.0999999999999996</v>
      </c>
      <c r="E71" s="141">
        <v>0.7</v>
      </c>
      <c r="F71" s="141">
        <v>0.65</v>
      </c>
      <c r="G71" s="141">
        <v>25.3</v>
      </c>
      <c r="H71" s="160"/>
      <c r="I71" s="161"/>
    </row>
    <row r="72" spans="1:9" x14ac:dyDescent="0.3">
      <c r="A72" s="139" t="s">
        <v>191</v>
      </c>
      <c r="B72" s="143" t="s">
        <v>192</v>
      </c>
      <c r="C72" s="141">
        <v>150</v>
      </c>
      <c r="D72" s="141">
        <v>5.5</v>
      </c>
      <c r="E72" s="141">
        <v>4.5999999999999996</v>
      </c>
      <c r="F72" s="141">
        <v>26.4</v>
      </c>
      <c r="G72" s="141">
        <v>168</v>
      </c>
      <c r="H72" s="160"/>
      <c r="I72" s="161"/>
    </row>
    <row r="73" spans="1:9" x14ac:dyDescent="0.3">
      <c r="A73" s="123" t="s">
        <v>142</v>
      </c>
      <c r="B73" s="142" t="s">
        <v>143</v>
      </c>
      <c r="C73" s="124">
        <v>200</v>
      </c>
      <c r="D73" s="124" t="s">
        <v>144</v>
      </c>
      <c r="E73" s="124">
        <v>0</v>
      </c>
      <c r="F73" s="124" t="s">
        <v>145</v>
      </c>
      <c r="G73" s="124" t="s">
        <v>146</v>
      </c>
      <c r="H73" s="160"/>
      <c r="I73" s="161"/>
    </row>
    <row r="74" spans="1:9" x14ac:dyDescent="0.3">
      <c r="A74" s="163" t="s">
        <v>147</v>
      </c>
      <c r="B74" s="164"/>
      <c r="C74" s="156">
        <f>C70+C71+C72+C73</f>
        <v>600</v>
      </c>
      <c r="D74" s="156">
        <f>D70+D71+D72+D73</f>
        <v>14.86</v>
      </c>
      <c r="E74" s="156">
        <f>E70+E71+E72+E73</f>
        <v>8.5</v>
      </c>
      <c r="F74" s="156">
        <f>F70+F71+F72+F73</f>
        <v>72.05</v>
      </c>
      <c r="G74" s="156">
        <f>G70+G71+G72+G73</f>
        <v>425.1</v>
      </c>
      <c r="H74" s="125"/>
      <c r="I74" s="126"/>
    </row>
    <row r="75" spans="1:9" x14ac:dyDescent="0.3">
      <c r="A75" s="165" t="s">
        <v>148</v>
      </c>
      <c r="B75" s="166"/>
      <c r="C75" s="166"/>
      <c r="D75" s="166"/>
      <c r="E75" s="166"/>
      <c r="F75" s="166"/>
      <c r="G75" s="187"/>
      <c r="H75" s="160"/>
      <c r="I75" s="161"/>
    </row>
    <row r="76" spans="1:9" x14ac:dyDescent="0.3">
      <c r="A76" s="139" t="s">
        <v>193</v>
      </c>
      <c r="B76" s="143" t="s">
        <v>65</v>
      </c>
      <c r="C76" s="141">
        <v>150</v>
      </c>
      <c r="D76" s="141">
        <v>3</v>
      </c>
      <c r="E76" s="141">
        <v>5.7</v>
      </c>
      <c r="F76" s="141">
        <v>23.7</v>
      </c>
      <c r="G76" s="141">
        <v>158.30000000000001</v>
      </c>
      <c r="H76" s="160"/>
      <c r="I76" s="161"/>
    </row>
    <row r="77" spans="1:9" x14ac:dyDescent="0.3">
      <c r="A77" s="167" t="s">
        <v>194</v>
      </c>
      <c r="B77" s="123" t="s">
        <v>195</v>
      </c>
      <c r="C77" s="124" t="s">
        <v>196</v>
      </c>
      <c r="D77" s="124" t="s">
        <v>197</v>
      </c>
      <c r="E77" s="124" t="s">
        <v>198</v>
      </c>
      <c r="F77" s="124" t="s">
        <v>152</v>
      </c>
      <c r="G77" s="124" t="s">
        <v>199</v>
      </c>
      <c r="H77" s="125"/>
      <c r="I77" s="126"/>
    </row>
    <row r="78" spans="1:9" x14ac:dyDescent="0.3">
      <c r="A78" s="139" t="s">
        <v>121</v>
      </c>
      <c r="B78" s="143" t="s">
        <v>43</v>
      </c>
      <c r="C78" s="141">
        <v>30</v>
      </c>
      <c r="D78" s="141">
        <v>2.2999999999999998</v>
      </c>
      <c r="E78" s="141">
        <v>0.3</v>
      </c>
      <c r="F78" s="141">
        <v>11.5</v>
      </c>
      <c r="G78" s="141">
        <v>57.9</v>
      </c>
      <c r="H78" s="160"/>
      <c r="I78" s="161"/>
    </row>
    <row r="79" spans="1:9" x14ac:dyDescent="0.3">
      <c r="A79" s="143" t="s">
        <v>155</v>
      </c>
      <c r="B79" s="143" t="s">
        <v>156</v>
      </c>
      <c r="C79" s="141">
        <v>200</v>
      </c>
      <c r="D79" s="141">
        <v>0.12</v>
      </c>
      <c r="E79" s="141">
        <v>0</v>
      </c>
      <c r="F79" s="141">
        <v>15.44</v>
      </c>
      <c r="G79" s="141">
        <v>62.24</v>
      </c>
      <c r="H79" s="160"/>
      <c r="I79" s="161"/>
    </row>
    <row r="80" spans="1:9" x14ac:dyDescent="0.3">
      <c r="A80" s="163" t="s">
        <v>157</v>
      </c>
      <c r="B80" s="164"/>
      <c r="C80" s="168">
        <f>SUM(C76:C79)</f>
        <v>380</v>
      </c>
      <c r="D80" s="156">
        <f>D76+D77+D78+D79</f>
        <v>19.920000000000002</v>
      </c>
      <c r="E80" s="168">
        <f>SUM(E76:E79)</f>
        <v>6</v>
      </c>
      <c r="F80" s="168">
        <f>SUM(F76:F79)</f>
        <v>50.64</v>
      </c>
      <c r="G80" s="168">
        <f>SUM(G76:G79)</f>
        <v>278.44</v>
      </c>
      <c r="H80" s="125"/>
      <c r="I80" s="126"/>
    </row>
    <row r="81" spans="1:9" x14ac:dyDescent="0.3">
      <c r="A81" s="169" t="s">
        <v>158</v>
      </c>
      <c r="B81" s="169"/>
      <c r="C81" s="170">
        <f>C80+C74+C68+C65</f>
        <v>1535</v>
      </c>
      <c r="D81" s="170">
        <f>D80+D74+D68+D65</f>
        <v>40.230000000000004</v>
      </c>
      <c r="E81" s="170">
        <f>E80+E74+E68+E65</f>
        <v>17.36</v>
      </c>
      <c r="F81" s="170">
        <f>F80+F74+F68+F65</f>
        <v>158.43</v>
      </c>
      <c r="G81" s="170">
        <f>G80+G74+G68+G65</f>
        <v>840.88</v>
      </c>
      <c r="H81" s="125"/>
      <c r="I81" s="126"/>
    </row>
    <row r="82" spans="1:9" x14ac:dyDescent="0.3">
      <c r="A82" s="188" t="s">
        <v>200</v>
      </c>
      <c r="B82" s="189"/>
      <c r="C82" s="189"/>
      <c r="D82" s="189"/>
      <c r="E82" s="189"/>
      <c r="F82" s="189"/>
      <c r="G82" s="190"/>
      <c r="H82" s="125"/>
      <c r="I82" s="126"/>
    </row>
    <row r="83" spans="1:9" x14ac:dyDescent="0.3">
      <c r="A83" s="191" t="s">
        <v>20</v>
      </c>
      <c r="B83" s="171"/>
      <c r="C83" s="171"/>
      <c r="D83" s="171"/>
      <c r="E83" s="171"/>
      <c r="F83" s="171"/>
      <c r="G83" s="192"/>
      <c r="H83" s="125"/>
      <c r="I83" s="126"/>
    </row>
    <row r="84" spans="1:9" x14ac:dyDescent="0.3">
      <c r="A84" s="139" t="s">
        <v>201</v>
      </c>
      <c r="B84" s="143" t="s">
        <v>96</v>
      </c>
      <c r="C84" s="141">
        <v>200</v>
      </c>
      <c r="D84" s="141">
        <v>5.3</v>
      </c>
      <c r="E84" s="141">
        <v>5.5</v>
      </c>
      <c r="F84" s="141">
        <v>18.399999999999999</v>
      </c>
      <c r="G84" s="141">
        <v>144.4</v>
      </c>
      <c r="H84" s="160"/>
      <c r="I84" s="161"/>
    </row>
    <row r="85" spans="1:9" x14ac:dyDescent="0.3">
      <c r="A85" s="139" t="s">
        <v>121</v>
      </c>
      <c r="B85" s="143" t="s">
        <v>43</v>
      </c>
      <c r="C85" s="141">
        <v>30</v>
      </c>
      <c r="D85" s="141">
        <v>2.2999999999999998</v>
      </c>
      <c r="E85" s="141">
        <v>0.3</v>
      </c>
      <c r="F85" s="141">
        <v>11.5</v>
      </c>
      <c r="G85" s="141">
        <v>57.9</v>
      </c>
      <c r="H85" s="160"/>
      <c r="I85" s="161"/>
    </row>
    <row r="86" spans="1:9" x14ac:dyDescent="0.3">
      <c r="A86" s="172" t="s">
        <v>202</v>
      </c>
      <c r="B86" s="172" t="s">
        <v>73</v>
      </c>
      <c r="C86" s="141">
        <v>200</v>
      </c>
      <c r="D86" s="141">
        <v>2.61</v>
      </c>
      <c r="E86" s="141">
        <v>0.45</v>
      </c>
      <c r="F86" s="141">
        <v>25.95</v>
      </c>
      <c r="G86" s="141">
        <v>118.3</v>
      </c>
      <c r="H86" s="160"/>
      <c r="I86" s="161"/>
    </row>
    <row r="87" spans="1:9" x14ac:dyDescent="0.3">
      <c r="A87" s="163" t="s">
        <v>133</v>
      </c>
      <c r="B87" s="164"/>
      <c r="C87" s="156">
        <f>C84+C85+C86</f>
        <v>430</v>
      </c>
      <c r="D87" s="156">
        <f t="shared" ref="D87:G87" si="3">D84+D85+D86</f>
        <v>10.209999999999999</v>
      </c>
      <c r="E87" s="156">
        <f t="shared" si="3"/>
        <v>6.25</v>
      </c>
      <c r="F87" s="156">
        <f t="shared" si="3"/>
        <v>55.849999999999994</v>
      </c>
      <c r="G87" s="156">
        <f t="shared" si="3"/>
        <v>320.60000000000002</v>
      </c>
      <c r="H87" s="125"/>
      <c r="I87" s="126"/>
    </row>
    <row r="88" spans="1:9" x14ac:dyDescent="0.3">
      <c r="A88" s="165" t="s">
        <v>134</v>
      </c>
      <c r="B88" s="166"/>
      <c r="C88" s="166"/>
      <c r="D88" s="166"/>
      <c r="E88" s="166"/>
      <c r="F88" s="166"/>
      <c r="G88" s="187"/>
      <c r="H88" s="125"/>
      <c r="I88" s="126"/>
    </row>
    <row r="89" spans="1:9" x14ac:dyDescent="0.3">
      <c r="A89" s="143" t="s">
        <v>121</v>
      </c>
      <c r="B89" s="143" t="s">
        <v>163</v>
      </c>
      <c r="C89" s="141">
        <v>50</v>
      </c>
      <c r="D89" s="141">
        <v>5.6</v>
      </c>
      <c r="E89" s="141">
        <v>6.3</v>
      </c>
      <c r="F89" s="141">
        <v>60</v>
      </c>
      <c r="G89" s="141">
        <v>180</v>
      </c>
      <c r="H89" s="160"/>
      <c r="I89" s="161"/>
    </row>
    <row r="90" spans="1:9" x14ac:dyDescent="0.3">
      <c r="A90" s="143" t="s">
        <v>155</v>
      </c>
      <c r="B90" s="143" t="s">
        <v>156</v>
      </c>
      <c r="C90" s="141">
        <v>200</v>
      </c>
      <c r="D90" s="141">
        <v>0.12</v>
      </c>
      <c r="E90" s="141">
        <v>0</v>
      </c>
      <c r="F90" s="141">
        <v>15.44</v>
      </c>
      <c r="G90" s="141">
        <v>62.24</v>
      </c>
      <c r="H90" s="160"/>
      <c r="I90" s="161"/>
    </row>
    <row r="91" spans="1:9" x14ac:dyDescent="0.3">
      <c r="A91" s="163" t="s">
        <v>135</v>
      </c>
      <c r="B91" s="164"/>
      <c r="C91" s="156">
        <f>C89+C90</f>
        <v>250</v>
      </c>
      <c r="D91" s="156">
        <f t="shared" ref="D91:G91" si="4">D89+D90</f>
        <v>5.72</v>
      </c>
      <c r="E91" s="156">
        <f t="shared" si="4"/>
        <v>6.3</v>
      </c>
      <c r="F91" s="156">
        <f t="shared" si="4"/>
        <v>75.44</v>
      </c>
      <c r="G91" s="156">
        <f t="shared" si="4"/>
        <v>242.24</v>
      </c>
      <c r="H91" s="125"/>
      <c r="I91" s="126"/>
    </row>
    <row r="92" spans="1:9" x14ac:dyDescent="0.3">
      <c r="A92" s="165" t="s">
        <v>136</v>
      </c>
      <c r="B92" s="166"/>
      <c r="C92" s="166"/>
      <c r="D92" s="166"/>
      <c r="E92" s="166"/>
      <c r="F92" s="166"/>
      <c r="G92" s="187"/>
      <c r="H92" s="125"/>
      <c r="I92" s="126"/>
    </row>
    <row r="93" spans="1:9" x14ac:dyDescent="0.3">
      <c r="A93" s="139" t="s">
        <v>203</v>
      </c>
      <c r="B93" s="140" t="s">
        <v>204</v>
      </c>
      <c r="C93" s="141">
        <v>200</v>
      </c>
      <c r="D93" s="141">
        <v>1.87</v>
      </c>
      <c r="E93" s="141">
        <v>4.83</v>
      </c>
      <c r="F93" s="141">
        <v>10.38</v>
      </c>
      <c r="G93" s="141">
        <v>92.54</v>
      </c>
      <c r="H93" s="160"/>
      <c r="I93" s="161"/>
    </row>
    <row r="94" spans="1:9" x14ac:dyDescent="0.3">
      <c r="A94" s="123" t="s">
        <v>205</v>
      </c>
      <c r="B94" s="142" t="s">
        <v>206</v>
      </c>
      <c r="C94" s="124" t="s">
        <v>42</v>
      </c>
      <c r="D94" s="124" t="s">
        <v>207</v>
      </c>
      <c r="E94" s="124" t="s">
        <v>208</v>
      </c>
      <c r="F94" s="124" t="s">
        <v>209</v>
      </c>
      <c r="G94" s="124" t="s">
        <v>210</v>
      </c>
      <c r="H94" s="125"/>
      <c r="I94" s="126"/>
    </row>
    <row r="95" spans="1:9" x14ac:dyDescent="0.3">
      <c r="A95" s="159" t="s">
        <v>169</v>
      </c>
      <c r="B95" s="155" t="s">
        <v>92</v>
      </c>
      <c r="C95" s="124">
        <v>150</v>
      </c>
      <c r="D95" s="124">
        <v>8.1999999999999993</v>
      </c>
      <c r="E95" s="124">
        <v>6.5</v>
      </c>
      <c r="F95" s="124">
        <v>42.8</v>
      </c>
      <c r="G95" s="124">
        <v>262.2</v>
      </c>
      <c r="H95" s="160"/>
      <c r="I95" s="161"/>
    </row>
    <row r="96" spans="1:9" x14ac:dyDescent="0.3">
      <c r="A96" s="123" t="s">
        <v>211</v>
      </c>
      <c r="B96" s="142" t="s">
        <v>62</v>
      </c>
      <c r="C96" s="124">
        <v>50</v>
      </c>
      <c r="D96" s="124" t="s">
        <v>212</v>
      </c>
      <c r="E96" s="124" t="s">
        <v>213</v>
      </c>
      <c r="F96" s="124" t="s">
        <v>214</v>
      </c>
      <c r="G96" s="124" t="s">
        <v>215</v>
      </c>
      <c r="H96" s="125"/>
      <c r="I96" s="126"/>
    </row>
    <row r="97" spans="1:9" x14ac:dyDescent="0.3">
      <c r="A97" s="139" t="s">
        <v>121</v>
      </c>
      <c r="B97" s="140" t="s">
        <v>43</v>
      </c>
      <c r="C97" s="141">
        <v>50</v>
      </c>
      <c r="D97" s="141">
        <v>4.0999999999999996</v>
      </c>
      <c r="E97" s="141">
        <v>0.7</v>
      </c>
      <c r="F97" s="141">
        <v>0.65</v>
      </c>
      <c r="G97" s="141">
        <v>25.3</v>
      </c>
      <c r="H97" s="160"/>
      <c r="I97" s="161"/>
    </row>
    <row r="98" spans="1:9" x14ac:dyDescent="0.3">
      <c r="A98" s="123" t="s">
        <v>216</v>
      </c>
      <c r="B98" s="155" t="s">
        <v>217</v>
      </c>
      <c r="C98" s="124">
        <v>180</v>
      </c>
      <c r="D98" s="124">
        <v>1.36</v>
      </c>
      <c r="E98" s="124">
        <v>0</v>
      </c>
      <c r="F98" s="124">
        <v>29.2</v>
      </c>
      <c r="G98" s="124">
        <v>121.52</v>
      </c>
      <c r="H98" s="125"/>
      <c r="I98" s="126"/>
    </row>
    <row r="99" spans="1:9" x14ac:dyDescent="0.3">
      <c r="A99" s="163" t="s">
        <v>147</v>
      </c>
      <c r="B99" s="164"/>
      <c r="C99" s="156">
        <f>SUM(C93:C98)</f>
        <v>630</v>
      </c>
      <c r="D99" s="156">
        <f>SUM(D93:D98)</f>
        <v>15.53</v>
      </c>
      <c r="E99" s="156">
        <f>SUM(E93:E98)</f>
        <v>12.03</v>
      </c>
      <c r="F99" s="156">
        <f>SUM(F93:F98)</f>
        <v>83.03</v>
      </c>
      <c r="G99" s="156">
        <f>SUM(G93:G98)</f>
        <v>501.56</v>
      </c>
      <c r="H99" s="125"/>
      <c r="I99" s="126"/>
    </row>
    <row r="100" spans="1:9" x14ac:dyDescent="0.3">
      <c r="A100" s="165" t="s">
        <v>148</v>
      </c>
      <c r="B100" s="166"/>
      <c r="C100" s="166"/>
      <c r="D100" s="166"/>
      <c r="E100" s="166"/>
      <c r="F100" s="166"/>
      <c r="G100" s="187"/>
      <c r="H100" s="125"/>
      <c r="I100" s="126"/>
    </row>
    <row r="101" spans="1:9" x14ac:dyDescent="0.3">
      <c r="A101" s="123" t="s">
        <v>218</v>
      </c>
      <c r="B101" s="123" t="s">
        <v>219</v>
      </c>
      <c r="C101" s="124" t="s">
        <v>29</v>
      </c>
      <c r="D101" s="124" t="s">
        <v>220</v>
      </c>
      <c r="E101" s="124" t="s">
        <v>221</v>
      </c>
      <c r="F101" s="124" t="s">
        <v>222</v>
      </c>
      <c r="G101" s="124" t="s">
        <v>223</v>
      </c>
      <c r="H101" s="125"/>
      <c r="I101" s="126"/>
    </row>
    <row r="102" spans="1:9" x14ac:dyDescent="0.3">
      <c r="A102" s="123" t="s">
        <v>224</v>
      </c>
      <c r="B102" s="123" t="s">
        <v>225</v>
      </c>
      <c r="C102" s="124" t="s">
        <v>226</v>
      </c>
      <c r="D102" s="124" t="s">
        <v>227</v>
      </c>
      <c r="E102" s="124" t="s">
        <v>228</v>
      </c>
      <c r="F102" s="124" t="s">
        <v>229</v>
      </c>
      <c r="G102" s="124" t="s">
        <v>230</v>
      </c>
      <c r="H102" s="125"/>
      <c r="I102" s="126"/>
    </row>
    <row r="103" spans="1:9" x14ac:dyDescent="0.3">
      <c r="A103" s="139" t="s">
        <v>121</v>
      </c>
      <c r="B103" s="143" t="s">
        <v>43</v>
      </c>
      <c r="C103" s="141">
        <v>30</v>
      </c>
      <c r="D103" s="141">
        <v>2.2999999999999998</v>
      </c>
      <c r="E103" s="141">
        <v>0.3</v>
      </c>
      <c r="F103" s="141">
        <v>11.5</v>
      </c>
      <c r="G103" s="141">
        <v>57.9</v>
      </c>
      <c r="H103" s="160"/>
      <c r="I103" s="161"/>
    </row>
    <row r="104" spans="1:9" x14ac:dyDescent="0.3">
      <c r="A104" s="143" t="s">
        <v>155</v>
      </c>
      <c r="B104" s="143" t="s">
        <v>156</v>
      </c>
      <c r="C104" s="141">
        <v>200</v>
      </c>
      <c r="D104" s="141">
        <v>0.12</v>
      </c>
      <c r="E104" s="141">
        <v>0</v>
      </c>
      <c r="F104" s="141">
        <v>15.44</v>
      </c>
      <c r="G104" s="141">
        <v>62.24</v>
      </c>
      <c r="H104" s="160"/>
      <c r="I104" s="161"/>
    </row>
    <row r="105" spans="1:9" x14ac:dyDescent="0.3">
      <c r="A105" s="163" t="s">
        <v>157</v>
      </c>
      <c r="B105" s="164"/>
      <c r="C105" s="156">
        <f>SUM(C101:C104)</f>
        <v>230</v>
      </c>
      <c r="D105" s="156">
        <f>SUM(D101:D104)</f>
        <v>2.42</v>
      </c>
      <c r="E105" s="156">
        <f>SUM(E101:E104)</f>
        <v>0.3</v>
      </c>
      <c r="F105" s="156">
        <f>SUM(F101:F104)</f>
        <v>26.939999999999998</v>
      </c>
      <c r="G105" s="156">
        <f>SUM(G101:G104)</f>
        <v>120.14</v>
      </c>
      <c r="H105" s="125"/>
      <c r="I105" s="126"/>
    </row>
    <row r="106" spans="1:9" x14ac:dyDescent="0.3">
      <c r="A106" s="169" t="s">
        <v>158</v>
      </c>
      <c r="B106" s="169"/>
      <c r="C106" s="170">
        <f>C105+C99+C91+C87</f>
        <v>1540</v>
      </c>
      <c r="D106" s="170">
        <f t="shared" ref="D106:G106" si="5">D105+D99+D91+D87</f>
        <v>33.879999999999995</v>
      </c>
      <c r="E106" s="170">
        <f t="shared" si="5"/>
        <v>24.88</v>
      </c>
      <c r="F106" s="170">
        <f t="shared" si="5"/>
        <v>241.26</v>
      </c>
      <c r="G106" s="170">
        <f t="shared" si="5"/>
        <v>1184.54</v>
      </c>
      <c r="H106" s="125"/>
      <c r="I106" s="126"/>
    </row>
    <row r="107" spans="1:9" x14ac:dyDescent="0.3">
      <c r="A107" s="188" t="s">
        <v>231</v>
      </c>
      <c r="B107" s="189"/>
      <c r="C107" s="189"/>
      <c r="D107" s="189"/>
      <c r="E107" s="189"/>
      <c r="F107" s="189"/>
      <c r="G107" s="190"/>
      <c r="H107" s="125"/>
      <c r="I107" s="126"/>
    </row>
    <row r="108" spans="1:9" x14ac:dyDescent="0.3">
      <c r="A108" s="191" t="s">
        <v>20</v>
      </c>
      <c r="B108" s="171"/>
      <c r="C108" s="171"/>
      <c r="D108" s="171"/>
      <c r="E108" s="171"/>
      <c r="F108" s="171"/>
      <c r="G108" s="192"/>
      <c r="H108" s="125">
        <v>9</v>
      </c>
      <c r="I108" s="126"/>
    </row>
    <row r="109" spans="1:9" x14ac:dyDescent="0.3">
      <c r="A109" s="123" t="s">
        <v>232</v>
      </c>
      <c r="B109" s="123" t="s">
        <v>233</v>
      </c>
      <c r="C109" s="124" t="s">
        <v>24</v>
      </c>
      <c r="D109" s="124" t="s">
        <v>234</v>
      </c>
      <c r="E109" s="124" t="s">
        <v>235</v>
      </c>
      <c r="F109" s="124" t="s">
        <v>236</v>
      </c>
      <c r="G109" s="124" t="s">
        <v>237</v>
      </c>
      <c r="H109" s="125"/>
      <c r="I109" s="126"/>
    </row>
    <row r="110" spans="1:9" x14ac:dyDescent="0.3">
      <c r="A110" s="123" t="s">
        <v>238</v>
      </c>
      <c r="B110" s="123" t="s">
        <v>239</v>
      </c>
      <c r="C110" s="124">
        <v>200</v>
      </c>
      <c r="D110" s="124" t="s">
        <v>240</v>
      </c>
      <c r="E110" s="124" t="s">
        <v>241</v>
      </c>
      <c r="F110" s="124" t="s">
        <v>242</v>
      </c>
      <c r="G110" s="124" t="s">
        <v>243</v>
      </c>
      <c r="H110" s="125"/>
      <c r="I110" s="126"/>
    </row>
    <row r="111" spans="1:9" x14ac:dyDescent="0.3">
      <c r="A111" s="127" t="s">
        <v>127</v>
      </c>
      <c r="B111" s="127" t="s">
        <v>128</v>
      </c>
      <c r="C111" s="128">
        <v>200</v>
      </c>
      <c r="D111" s="128" t="s">
        <v>129</v>
      </c>
      <c r="E111" s="128" t="s">
        <v>130</v>
      </c>
      <c r="F111" s="128" t="s">
        <v>131</v>
      </c>
      <c r="G111" s="128" t="s">
        <v>132</v>
      </c>
      <c r="H111" s="160"/>
      <c r="I111" s="161"/>
    </row>
    <row r="112" spans="1:9" x14ac:dyDescent="0.3">
      <c r="A112" s="163" t="s">
        <v>133</v>
      </c>
      <c r="B112" s="164"/>
      <c r="C112" s="156" t="s">
        <v>244</v>
      </c>
      <c r="D112" s="156">
        <f t="shared" ref="D112:G112" si="6">D111+D110+D109</f>
        <v>18.990000000000002</v>
      </c>
      <c r="E112" s="156">
        <f t="shared" si="6"/>
        <v>24.06</v>
      </c>
      <c r="F112" s="156">
        <f t="shared" si="6"/>
        <v>64.8</v>
      </c>
      <c r="G112" s="156">
        <f t="shared" si="6"/>
        <v>407.83</v>
      </c>
      <c r="H112" s="125"/>
      <c r="I112" s="126"/>
    </row>
    <row r="113" spans="1:9" x14ac:dyDescent="0.3">
      <c r="A113" s="165" t="s">
        <v>134</v>
      </c>
      <c r="B113" s="166"/>
      <c r="C113" s="166"/>
      <c r="D113" s="166"/>
      <c r="E113" s="166"/>
      <c r="F113" s="166"/>
      <c r="G113" s="187"/>
      <c r="H113" s="125"/>
      <c r="I113" s="126"/>
    </row>
    <row r="114" spans="1:9" x14ac:dyDescent="0.3">
      <c r="A114" s="123" t="s">
        <v>121</v>
      </c>
      <c r="B114" s="142" t="s">
        <v>245</v>
      </c>
      <c r="C114" s="124" t="s">
        <v>29</v>
      </c>
      <c r="D114" s="124">
        <v>0.6</v>
      </c>
      <c r="E114" s="124">
        <v>0.5</v>
      </c>
      <c r="F114" s="124" t="s">
        <v>246</v>
      </c>
      <c r="G114" s="124" t="s">
        <v>247</v>
      </c>
      <c r="H114" s="125"/>
      <c r="I114" s="126"/>
    </row>
    <row r="115" spans="1:9" x14ac:dyDescent="0.3">
      <c r="A115" s="173" t="s">
        <v>135</v>
      </c>
      <c r="B115" s="174"/>
      <c r="C115" s="156" t="str">
        <f>C114</f>
        <v>150</v>
      </c>
      <c r="D115" s="156">
        <f t="shared" ref="D115:G115" si="7">D114</f>
        <v>0.6</v>
      </c>
      <c r="E115" s="156">
        <f t="shared" si="7"/>
        <v>0.5</v>
      </c>
      <c r="F115" s="156" t="str">
        <f t="shared" si="7"/>
        <v>14,7</v>
      </c>
      <c r="G115" s="156" t="str">
        <f t="shared" si="7"/>
        <v>70,3</v>
      </c>
      <c r="H115" s="125"/>
      <c r="I115" s="126"/>
    </row>
    <row r="116" spans="1:9" x14ac:dyDescent="0.3">
      <c r="A116" s="175" t="s">
        <v>136</v>
      </c>
      <c r="B116" s="176"/>
      <c r="C116" s="176"/>
      <c r="D116" s="176"/>
      <c r="E116" s="176"/>
      <c r="F116" s="176"/>
      <c r="G116" s="193"/>
      <c r="H116" s="125"/>
      <c r="I116" s="126"/>
    </row>
    <row r="117" spans="1:9" x14ac:dyDescent="0.3">
      <c r="A117" s="123" t="s">
        <v>248</v>
      </c>
      <c r="B117" s="142" t="s">
        <v>249</v>
      </c>
      <c r="C117" s="124">
        <v>70</v>
      </c>
      <c r="D117" s="124">
        <v>1</v>
      </c>
      <c r="E117" s="124">
        <v>3.31</v>
      </c>
      <c r="F117" s="124">
        <v>5.56</v>
      </c>
      <c r="G117" s="124">
        <v>54.48</v>
      </c>
      <c r="H117" s="160"/>
      <c r="I117" s="161"/>
    </row>
    <row r="118" spans="1:9" x14ac:dyDescent="0.3">
      <c r="A118" s="123" t="s">
        <v>250</v>
      </c>
      <c r="B118" s="142" t="s">
        <v>251</v>
      </c>
      <c r="C118" s="124">
        <v>200</v>
      </c>
      <c r="D118" s="124" t="s">
        <v>213</v>
      </c>
      <c r="E118" s="124" t="s">
        <v>252</v>
      </c>
      <c r="F118" s="124" t="s">
        <v>253</v>
      </c>
      <c r="G118" s="124" t="s">
        <v>254</v>
      </c>
      <c r="H118" s="125"/>
      <c r="I118" s="126"/>
    </row>
    <row r="119" spans="1:9" x14ac:dyDescent="0.3">
      <c r="A119" s="139" t="s">
        <v>191</v>
      </c>
      <c r="B119" s="143" t="s">
        <v>192</v>
      </c>
      <c r="C119" s="141">
        <v>150</v>
      </c>
      <c r="D119" s="141">
        <v>5.5</v>
      </c>
      <c r="E119" s="141">
        <v>4.5999999999999996</v>
      </c>
      <c r="F119" s="141">
        <v>26.4</v>
      </c>
      <c r="G119" s="141">
        <v>168</v>
      </c>
      <c r="H119" s="160"/>
      <c r="I119" s="161"/>
    </row>
    <row r="120" spans="1:9" x14ac:dyDescent="0.3">
      <c r="A120" s="139" t="s">
        <v>121</v>
      </c>
      <c r="B120" s="140" t="s">
        <v>43</v>
      </c>
      <c r="C120" s="141">
        <v>50</v>
      </c>
      <c r="D120" s="141">
        <v>4.0999999999999996</v>
      </c>
      <c r="E120" s="141">
        <v>0.7</v>
      </c>
      <c r="F120" s="141">
        <v>0.65</v>
      </c>
      <c r="G120" s="141">
        <v>25.3</v>
      </c>
      <c r="H120" s="160"/>
      <c r="I120" s="161"/>
    </row>
    <row r="121" spans="1:9" x14ac:dyDescent="0.3">
      <c r="A121" s="123" t="s">
        <v>255</v>
      </c>
      <c r="B121" s="123" t="s">
        <v>256</v>
      </c>
      <c r="C121" s="124">
        <v>200</v>
      </c>
      <c r="D121" s="124" t="s">
        <v>257</v>
      </c>
      <c r="E121" s="124" t="s">
        <v>258</v>
      </c>
      <c r="F121" s="124" t="s">
        <v>259</v>
      </c>
      <c r="G121" s="124" t="s">
        <v>260</v>
      </c>
      <c r="H121" s="125"/>
      <c r="I121" s="126"/>
    </row>
    <row r="122" spans="1:9" x14ac:dyDescent="0.3">
      <c r="A122" s="163" t="s">
        <v>147</v>
      </c>
      <c r="B122" s="164"/>
      <c r="C122" s="156">
        <f>C117+C118+C119+C120+C121</f>
        <v>670</v>
      </c>
      <c r="D122" s="156">
        <f t="shared" ref="D122:G122" si="8">D117+D118+D119+D120+D121</f>
        <v>20.39</v>
      </c>
      <c r="E122" s="156">
        <f t="shared" si="8"/>
        <v>13.049999999999999</v>
      </c>
      <c r="F122" s="156">
        <f t="shared" si="8"/>
        <v>69.209999999999994</v>
      </c>
      <c r="G122" s="156">
        <f t="shared" si="8"/>
        <v>473.38</v>
      </c>
      <c r="H122" s="125"/>
      <c r="I122" s="126"/>
    </row>
    <row r="123" spans="1:9" x14ac:dyDescent="0.3">
      <c r="A123" s="165" t="s">
        <v>148</v>
      </c>
      <c r="B123" s="166"/>
      <c r="C123" s="166"/>
      <c r="D123" s="166"/>
      <c r="E123" s="166"/>
      <c r="F123" s="166"/>
      <c r="G123" s="187"/>
      <c r="H123" s="125"/>
      <c r="I123" s="126"/>
    </row>
    <row r="124" spans="1:9" x14ac:dyDescent="0.3">
      <c r="A124" s="167" t="s">
        <v>261</v>
      </c>
      <c r="B124" s="123" t="s">
        <v>262</v>
      </c>
      <c r="C124" s="124" t="s">
        <v>39</v>
      </c>
      <c r="D124" s="124" t="s">
        <v>263</v>
      </c>
      <c r="E124" s="124" t="s">
        <v>264</v>
      </c>
      <c r="F124" s="124" t="s">
        <v>265</v>
      </c>
      <c r="G124" s="124" t="s">
        <v>132</v>
      </c>
      <c r="H124" s="125"/>
      <c r="I124" s="126"/>
    </row>
    <row r="125" spans="1:9" x14ac:dyDescent="0.3">
      <c r="A125" s="139" t="s">
        <v>193</v>
      </c>
      <c r="B125" s="143" t="s">
        <v>65</v>
      </c>
      <c r="C125" s="141">
        <v>150</v>
      </c>
      <c r="D125" s="141">
        <v>3</v>
      </c>
      <c r="E125" s="141">
        <v>5.7</v>
      </c>
      <c r="F125" s="141">
        <v>23.7</v>
      </c>
      <c r="G125" s="141">
        <v>158.30000000000001</v>
      </c>
      <c r="H125" s="160"/>
      <c r="I125" s="161"/>
    </row>
    <row r="126" spans="1:9" x14ac:dyDescent="0.3">
      <c r="A126" s="139" t="s">
        <v>121</v>
      </c>
      <c r="B126" s="143" t="s">
        <v>43</v>
      </c>
      <c r="C126" s="141">
        <v>30</v>
      </c>
      <c r="D126" s="141">
        <v>2.2999999999999998</v>
      </c>
      <c r="E126" s="141">
        <v>0.3</v>
      </c>
      <c r="F126" s="141">
        <v>11.5</v>
      </c>
      <c r="G126" s="141">
        <v>57.9</v>
      </c>
      <c r="H126" s="160"/>
      <c r="I126" s="161"/>
    </row>
    <row r="127" spans="1:9" x14ac:dyDescent="0.3">
      <c r="A127" s="143" t="s">
        <v>155</v>
      </c>
      <c r="B127" s="143" t="s">
        <v>156</v>
      </c>
      <c r="C127" s="141">
        <v>200</v>
      </c>
      <c r="D127" s="141">
        <v>0.12</v>
      </c>
      <c r="E127" s="141">
        <v>0</v>
      </c>
      <c r="F127" s="141">
        <v>15.44</v>
      </c>
      <c r="G127" s="141">
        <v>62.24</v>
      </c>
      <c r="H127" s="160"/>
      <c r="I127" s="161"/>
    </row>
    <row r="128" spans="1:9" x14ac:dyDescent="0.3">
      <c r="A128" s="163" t="s">
        <v>157</v>
      </c>
      <c r="B128" s="164"/>
      <c r="C128" s="156">
        <f>C124+C125+C126+C127</f>
        <v>420</v>
      </c>
      <c r="D128" s="156">
        <f t="shared" ref="D128:G128" si="9">D124+D125+D126+D127</f>
        <v>10.790000000000001</v>
      </c>
      <c r="E128" s="156">
        <f t="shared" si="9"/>
        <v>10.66</v>
      </c>
      <c r="F128" s="156">
        <f t="shared" si="9"/>
        <v>55.9</v>
      </c>
      <c r="G128" s="156">
        <f t="shared" si="9"/>
        <v>362.94</v>
      </c>
      <c r="H128" s="125"/>
      <c r="I128" s="126"/>
    </row>
    <row r="129" spans="1:9" x14ac:dyDescent="0.3">
      <c r="A129" s="169" t="s">
        <v>158</v>
      </c>
      <c r="B129" s="169"/>
      <c r="C129" s="170">
        <f>C128+C122+C115+C112</f>
        <v>1695</v>
      </c>
      <c r="D129" s="170">
        <f>D128+D122+D115+D112</f>
        <v>50.77</v>
      </c>
      <c r="E129" s="170">
        <f>E128+E122+E115+E112</f>
        <v>48.269999999999996</v>
      </c>
      <c r="F129" s="170">
        <f>F128+F122+F115+F112</f>
        <v>204.60999999999996</v>
      </c>
      <c r="G129" s="170">
        <f>G128+G122+G115+G112</f>
        <v>1314.4499999999998</v>
      </c>
      <c r="H129" s="126"/>
      <c r="I129" s="126"/>
    </row>
    <row r="130" spans="1:9" x14ac:dyDescent="0.3">
      <c r="A130" s="161"/>
      <c r="B130" s="161"/>
      <c r="C130" s="161"/>
      <c r="D130" s="161"/>
      <c r="E130" s="161"/>
      <c r="F130" s="161"/>
      <c r="G130" s="161"/>
      <c r="H130" s="161"/>
      <c r="I130" s="161"/>
    </row>
  </sheetData>
  <mergeCells count="53">
    <mergeCell ref="A129:B129"/>
    <mergeCell ref="A113:G113"/>
    <mergeCell ref="A115:B115"/>
    <mergeCell ref="A116:G116"/>
    <mergeCell ref="A122:B122"/>
    <mergeCell ref="A123:G123"/>
    <mergeCell ref="A128:B128"/>
    <mergeCell ref="A99:B99"/>
    <mergeCell ref="A100:G100"/>
    <mergeCell ref="A105:B105"/>
    <mergeCell ref="A106:B106"/>
    <mergeCell ref="A108:G108"/>
    <mergeCell ref="A112:B112"/>
    <mergeCell ref="A81:B81"/>
    <mergeCell ref="A83:G83"/>
    <mergeCell ref="A87:B87"/>
    <mergeCell ref="A88:G88"/>
    <mergeCell ref="A91:B91"/>
    <mergeCell ref="A92:G92"/>
    <mergeCell ref="A66:G66"/>
    <mergeCell ref="A68:B68"/>
    <mergeCell ref="A69:G69"/>
    <mergeCell ref="A74:B74"/>
    <mergeCell ref="A75:G75"/>
    <mergeCell ref="A80:B80"/>
    <mergeCell ref="A47:G47"/>
    <mergeCell ref="A54:G54"/>
    <mergeCell ref="A58:B58"/>
    <mergeCell ref="A59:B59"/>
    <mergeCell ref="A61:G61"/>
    <mergeCell ref="A65:B65"/>
    <mergeCell ref="A30:G30"/>
    <mergeCell ref="A34:B34"/>
    <mergeCell ref="A35:B35"/>
    <mergeCell ref="A37:G37"/>
    <mergeCell ref="A41:B41"/>
    <mergeCell ref="A42:G42"/>
    <mergeCell ref="A15:G15"/>
    <mergeCell ref="A19:B19"/>
    <mergeCell ref="A20:G20"/>
    <mergeCell ref="A22:B22"/>
    <mergeCell ref="A23:G23"/>
    <mergeCell ref="A29:B29"/>
    <mergeCell ref="A13:A14"/>
    <mergeCell ref="B13:B14"/>
    <mergeCell ref="C13:C14"/>
    <mergeCell ref="D13:F13"/>
    <mergeCell ref="G13:G14"/>
    <mergeCell ref="H13:H14"/>
    <mergeCell ref="A6:G6"/>
    <mergeCell ref="A7:G7"/>
    <mergeCell ref="A11:G11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Сад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2023-03-16T07:56:55Z</dcterms:modified>
</cp:coreProperties>
</file>